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DR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<sst xmlns="http://schemas.openxmlformats.org/spreadsheetml/2006/main" count="68" uniqueCount="65">
  <si>
    <t xml:space="preserve">DRE Simplificada</t>
  </si>
  <si>
    <t xml:space="preserve">Empresa Júnior Mackenzie Consultoria  ·  material gratuito  ·  jrmack.com.br</t>
  </si>
  <si>
    <t xml:space="preserve">A DRE mostra o caminho que o dinheiro faz entre a venda e o que sobra no fim do mês. Ela responde a pergunta que a conta bancária não responde: se vendeu bem, por que não sobrou?</t>
  </si>
  <si>
    <t xml:space="preserve">COMO PREENCHER</t>
  </si>
  <si>
    <t xml:space="preserve">1.  Lance a receita de cada mês nas duas primeiras linhas, separando produto de serviço.</t>
  </si>
  <si>
    <t xml:space="preserve">2.  Informe o que é descontado da venda: imposto e devolução. A receita líquida aparece sozinha.</t>
  </si>
  <si>
    <t xml:space="preserve">3.  Preencha os custos que variam com a venda. A margem de contribuição aparece na faixa rosa: é o dinheiro que sobra para pagar o custo fixo.</t>
  </si>
  <si>
    <t xml:space="preserve">4.  Preencha os custos fixos, um por linha. O resultado operacional mostra se a operação se paga.</t>
  </si>
  <si>
    <t xml:space="preserve">5.  Leia a faixa 'Leitura rápida do ano': ponto de equilíbrio, quantos meses fecharam no vermelho e a distância entre o melhor e o pior mês.</t>
  </si>
  <si>
    <t xml:space="preserve">LEGENDA DAS CORES</t>
  </si>
  <si>
    <t xml:space="preserve">   Fundo creme e número azul: é aqui que você escreve. Todas as células de mês nas linhas de conta são para preencher.</t>
  </si>
  <si>
    <t xml:space="preserve">   Fundo branco e número preto: calculado por fórmula. Não escreva nessas células, senão a conta quebra.</t>
  </si>
  <si>
    <t xml:space="preserve">ATENÇÃO</t>
  </si>
  <si>
    <t xml:space="preserve">Pró-labore é custo fixo e precisa estar na linha 25, mesmo que hoje você não retire todo mês. Negócio que dá lucro só porque o dono não se paga não dá lucro: ele está financiado pelo próprio dono.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</si>
  <si>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</si>
  <si>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Demonstração do resultado do exercício, mês a mês  ·  Empresa Júnior Mackenzie Consultoria</t>
  </si>
  <si>
    <t xml:space="preserve">Valores em reais. Preencha apenas as células creme.</t>
  </si>
  <si>
    <t xml:space="preserve">Conta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</si>
  <si>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</si>
  <si>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</si>
  <si>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</si>
  <si>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</si>
  <si>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</si>
  <si>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</si>
  <si>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</si>
  <si>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</si>
  <si>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</si>
  <si>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</si>
  <si>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</si>
  <si>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</si>
  <si>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Ano</t>
  </si>
  <si>
    <t xml:space="preserve">Receita com produtos</t>
  </si>
  <si>
    <t xml:space="preserve">Receita com serviços</t>
  </si>
  <si>
    <t xml:space="preserve">► RECEITA BRUTA</t>
  </si>
  <si>
    <t xml:space="preserve">(–) Impostos sobre a venda</t>
  </si>
  <si>
    <t xml:space="preserve">(–) Devoluções e cancelamentos</t>
  </si>
  <si>
    <t xml:space="preserve">► RECEITA LÍQUIDA</t>
  </si>
  <si>
    <t xml:space="preserve">CUSTOS E DESPESAS QUE VARIAM COM A VENDA</t>
  </si>
  <si>
    <t xml:space="preserve">(–) Custo da mercadoria ou do serviço vendido</t>
  </si>
  <si>
    <t xml:space="preserve">(–) Taxas de cartão, aplicativo e marketplace</t>
  </si>
  <si>
    <t xml:space="preserve">(–) Comissões sobre venda</t>
  </si>
  <si>
    <t xml:space="preserve">(–) Frete e embalagem de entrega</t>
  </si>
  <si>
    <t xml:space="preserve">► MARGEM DE CONTRIBUIÇÃO</t>
  </si>
  <si>
    <t xml:space="preserve">% da receita líquida</t>
  </si>
  <si>
    <t xml:space="preserve">CUSTOS FIXOS: O QUE VOCÊ PAGA MESMO SEM VENDER</t>
  </si>
  <si>
    <t xml:space="preserve">(–) Aluguel e condomínio</t>
  </si>
  <si>
    <t xml:space="preserve">(–) Salários e encargos</t>
  </si>
  <si>
    <t xml:space="preserve">(–) Pró-labore dos sócios</t>
  </si>
  <si>
    <t xml:space="preserve">(–) Água, luz, internet e telefone</t>
  </si>
  <si>
    <t xml:space="preserve">(–) Contador e serviços administrativos</t>
  </si>
  <si>
    <t xml:space="preserve">(–) Marketing e publicidade</t>
  </si>
  <si>
    <t xml:space="preserve">(–) Outras despesas fixas</t>
  </si>
  <si>
    <t xml:space="preserve">► TOTAL DE CUSTOS FIXOS</t>
  </si>
  <si>
    <t xml:space="preserve">► RESULTADO OPERACIONAL</t>
  </si>
  <si>
    <t xml:space="preserve">FORA DA OPERAÇÃO</t>
  </si>
  <si>
    <t xml:space="preserve">(–) Juros, tarifas bancárias e empréstimos</t>
  </si>
  <si>
    <t xml:space="preserve">(–) Investimentos e compras de equipamento</t>
  </si>
  <si>
    <t xml:space="preserve">► RESULTADO LÍQUIDO DO MÊS</t>
  </si>
  <si>
    <t xml:space="preserve">LEITURA RÁPIDA DO ANO</t>
  </si>
  <si>
    <t xml:space="preserve">Ponto de equilíbrio do ano (faturamento)</t>
  </si>
  <si>
    <t xml:space="preserve">Custo fixo do ano dividido pela margem de contribuição média. Abaixo disso o ano fecha no vermelho.</t>
  </si>
  <si>
    <t xml:space="preserve">Meses que fecharam no prejuízo</t>
  </si>
  <si>
    <t xml:space="preserve">Melhor mês (resultado líquido)</t>
  </si>
  <si>
    <t xml:space="preserve">Pior mês (resultado líquido)</t>
  </si>
  <si>
    <t xml:space="preserve">Os valores preenchidos são um exemplo fictício de um pequeno comércio, só para mostrar o formato esperado. Apague tudo e coloque os seus números: as fórmulas continuam funcionando.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</si>
</sst>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"/>
    <numFmt numFmtId="166" formatCode="0.0%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i val="true"/>
      <sz val="8.5"/>
      <color rgb="FF6E6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15" min="3" style="0" width="1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customFormat="false" ht="30" hidden="false" customHeight="true" outlineLevel="0" collapsed="false">
      <c r="B6" s="13" t="s">
        <v>17</v>
      </c>
      <c r="C6" s="13" t="s">
        <v>18</v>
      </c>
      <c r="D6" s="13" t="s">
        <v>19</v>
      </c>
      <c r="E6" s="13" t="s">
        <v>20</v>
      </c>
      <c r="F6" s="13" t="s">
        <v>21</v>
      </c>
      <c r="G6" s="13" t="s">
        <v>22</v>
      </c>
      <c r="H6" s="13" t="s">
        <v>23</v>
      </c>
      <c r="I6" s="13" t="s">
        <v>24</v>
      </c>
      <c r="J6" s="13" t="s">
        <v>25</v>
      </c>
      <c r="K6" s="13" t="s">
        <v>26</v>
      </c>
      <c r="L6" s="13" t="s">
        <v>27</v>
      </c>
      <c r="M6" s="13" t="s">
        <v>28</v>
      </c>
      <c r="N6" s="13" t="s">
        <v>29</v>
      </c>
      <c r="O6" s="13" t="s">
        <v>30</v>
      </c>
    </row>
    <row r="7" customFormat="false" ht="15" hidden="false" customHeight="false" outlineLevel="0" collapsed="false">
      <c r="B7" s="14" t="s">
        <v>31</v>
      </c>
      <c r="C7" s="15" t="n">
        <v>38000</v>
      </c>
      <c r="D7" s="15" t="n">
        <v>36500</v>
      </c>
      <c r="E7" s="15" t="n">
        <v>41200</v>
      </c>
      <c r="F7" s="15" t="n">
        <v>39800</v>
      </c>
      <c r="G7" s="15" t="n">
        <v>43000</v>
      </c>
      <c r="H7" s="15" t="n">
        <v>45500</v>
      </c>
      <c r="I7" s="15" t="n">
        <v>42000</v>
      </c>
      <c r="J7" s="15" t="n">
        <v>44800</v>
      </c>
      <c r="K7" s="15" t="n">
        <v>46200</v>
      </c>
      <c r="L7" s="15" t="n">
        <v>47500</v>
      </c>
      <c r="M7" s="15" t="n">
        <v>52000</v>
      </c>
      <c r="N7" s="15" t="n">
        <v>61000</v>
      </c>
      <c r="O7" s="16" t="n">
        <f aca="false">SUM(C7:N7)</f>
        <v>537500</v>
      </c>
    </row>
    <row r="8" customFormat="false" ht="15" hidden="false" customHeight="false" outlineLevel="0" collapsed="false">
      <c r="B8" s="14" t="s">
        <v>32</v>
      </c>
      <c r="C8" s="15" t="n">
        <v>4000</v>
      </c>
      <c r="D8" s="15" t="n">
        <v>3800</v>
      </c>
      <c r="E8" s="15" t="n">
        <v>4500</v>
      </c>
      <c r="F8" s="15" t="n">
        <v>4200</v>
      </c>
      <c r="G8" s="15" t="n">
        <v>4800</v>
      </c>
      <c r="H8" s="15" t="n">
        <v>5200</v>
      </c>
      <c r="I8" s="15" t="n">
        <v>4900</v>
      </c>
      <c r="J8" s="15" t="n">
        <v>5100</v>
      </c>
      <c r="K8" s="15" t="n">
        <v>5300</v>
      </c>
      <c r="L8" s="15" t="n">
        <v>5600</v>
      </c>
      <c r="M8" s="15" t="n">
        <v>6100</v>
      </c>
      <c r="N8" s="15" t="n">
        <v>7200</v>
      </c>
      <c r="O8" s="16" t="n">
        <f aca="false">SUM(C8:N8)</f>
        <v>60700</v>
      </c>
    </row>
    <row r="9" customFormat="false" ht="15" hidden="false" customHeight="false" outlineLevel="0" collapsed="false">
      <c r="B9" s="17" t="s">
        <v>33</v>
      </c>
      <c r="C9" s="18" t="n">
        <f aca="false">SUM(C7:C8)</f>
        <v>42000</v>
      </c>
      <c r="D9" s="18" t="n">
        <f aca="false">SUM(D7:D8)</f>
        <v>40300</v>
      </c>
      <c r="E9" s="18" t="n">
        <f aca="false">SUM(E7:E8)</f>
        <v>45700</v>
      </c>
      <c r="F9" s="18" t="n">
        <f aca="false">SUM(F7:F8)</f>
        <v>44000</v>
      </c>
      <c r="G9" s="18" t="n">
        <f aca="false">SUM(G7:G8)</f>
        <v>47800</v>
      </c>
      <c r="H9" s="18" t="n">
        <f aca="false">SUM(H7:H8)</f>
        <v>50700</v>
      </c>
      <c r="I9" s="18" t="n">
        <f aca="false">SUM(I7:I8)</f>
        <v>46900</v>
      </c>
      <c r="J9" s="18" t="n">
        <f aca="false">SUM(J7:J8)</f>
        <v>49900</v>
      </c>
      <c r="K9" s="18" t="n">
        <f aca="false">SUM(K7:K8)</f>
        <v>51500</v>
      </c>
      <c r="L9" s="18" t="n">
        <f aca="false">SUM(L7:L8)</f>
        <v>53100</v>
      </c>
      <c r="M9" s="18" t="n">
        <f aca="false">SUM(M7:M8)</f>
        <v>58100</v>
      </c>
      <c r="N9" s="18" t="n">
        <f aca="false">SUM(N7:N8)</f>
        <v>68200</v>
      </c>
      <c r="O9" s="18" t="n">
        <f aca="false">SUM(O7:O8)</f>
        <v>598200</v>
      </c>
    </row>
    <row r="10" customFormat="false" ht="15" hidden="false" customHeight="false" outlineLevel="0" collapsed="false">
      <c r="B10" s="14" t="s">
        <v>34</v>
      </c>
      <c r="C10" s="15" t="n">
        <v>2520</v>
      </c>
      <c r="D10" s="15" t="n">
        <v>2418</v>
      </c>
      <c r="E10" s="15" t="n">
        <v>2742</v>
      </c>
      <c r="F10" s="15" t="n">
        <v>2640</v>
      </c>
      <c r="G10" s="15" t="n">
        <v>2868</v>
      </c>
      <c r="H10" s="15" t="n">
        <v>3042</v>
      </c>
      <c r="I10" s="15" t="n">
        <v>2814</v>
      </c>
      <c r="J10" s="15" t="n">
        <v>2994</v>
      </c>
      <c r="K10" s="15" t="n">
        <v>3090</v>
      </c>
      <c r="L10" s="15" t="n">
        <v>3186</v>
      </c>
      <c r="M10" s="15" t="n">
        <v>3486</v>
      </c>
      <c r="N10" s="15" t="n">
        <v>4092</v>
      </c>
      <c r="O10" s="16" t="n">
        <f aca="false">SUM(C10:N10)</f>
        <v>35892</v>
      </c>
    </row>
    <row r="11" customFormat="false" ht="15" hidden="false" customHeight="false" outlineLevel="0" collapsed="false">
      <c r="B11" s="14" t="s">
        <v>35</v>
      </c>
      <c r="C11" s="15" t="n">
        <v>300</v>
      </c>
      <c r="D11" s="15" t="n">
        <v>250</v>
      </c>
      <c r="E11" s="15" t="n">
        <v>400</v>
      </c>
      <c r="F11" s="15" t="n">
        <v>320</v>
      </c>
      <c r="G11" s="15" t="n">
        <v>380</v>
      </c>
      <c r="H11" s="15" t="n">
        <v>420</v>
      </c>
      <c r="I11" s="15" t="n">
        <v>350</v>
      </c>
      <c r="J11" s="15" t="n">
        <v>390</v>
      </c>
      <c r="K11" s="15" t="n">
        <v>410</v>
      </c>
      <c r="L11" s="15" t="n">
        <v>430</v>
      </c>
      <c r="M11" s="15" t="n">
        <v>470</v>
      </c>
      <c r="N11" s="15" t="n">
        <v>560</v>
      </c>
      <c r="O11" s="16" t="n">
        <f aca="false">SUM(C11:N11)</f>
        <v>4680</v>
      </c>
    </row>
    <row r="12" customFormat="false" ht="15" hidden="false" customHeight="false" outlineLevel="0" collapsed="false">
      <c r="B12" s="4" t="s">
        <v>36</v>
      </c>
      <c r="C12" s="19" t="n">
        <f aca="false">C9-C10-C11</f>
        <v>39180</v>
      </c>
      <c r="D12" s="19" t="n">
        <f aca="false">D9-D10-D11</f>
        <v>37632</v>
      </c>
      <c r="E12" s="19" t="n">
        <f aca="false">E9-E10-E11</f>
        <v>42558</v>
      </c>
      <c r="F12" s="19" t="n">
        <f aca="false">F9-F10-F11</f>
        <v>41040</v>
      </c>
      <c r="G12" s="19" t="n">
        <f aca="false">G9-G10-G11</f>
        <v>44552</v>
      </c>
      <c r="H12" s="19" t="n">
        <f aca="false">H9-H10-H11</f>
        <v>47238</v>
      </c>
      <c r="I12" s="19" t="n">
        <f aca="false">I9-I10-I11</f>
        <v>43736</v>
      </c>
      <c r="J12" s="19" t="n">
        <f aca="false">J9-J10-J11</f>
        <v>46516</v>
      </c>
      <c r="K12" s="19" t="n">
        <f aca="false">K9-K10-K11</f>
        <v>48000</v>
      </c>
      <c r="L12" s="19" t="n">
        <f aca="false">L9-L10-L11</f>
        <v>49484</v>
      </c>
      <c r="M12" s="19" t="n">
        <f aca="false">M9-M10-M11</f>
        <v>54144</v>
      </c>
      <c r="N12" s="19" t="n">
        <f aca="false">N9-N10-N11</f>
        <v>63548</v>
      </c>
      <c r="O12" s="19" t="n">
        <f aca="false">O9-O10-O11</f>
        <v>557628</v>
      </c>
    </row>
    <row r="14" customFormat="false" ht="21.75" hidden="false" customHeight="true" outlineLevel="0" collapsed="false">
      <c r="B14" s="12" t="s">
        <v>37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Format="false" ht="15" hidden="false" customHeight="false" outlineLevel="0" collapsed="false">
      <c r="B15" s="14" t="s">
        <v>38</v>
      </c>
      <c r="C15" s="15" t="n">
        <v>15200</v>
      </c>
      <c r="D15" s="15" t="n">
        <v>14600</v>
      </c>
      <c r="E15" s="15" t="n">
        <v>16480</v>
      </c>
      <c r="F15" s="15" t="n">
        <v>15920</v>
      </c>
      <c r="G15" s="15" t="n">
        <v>17200</v>
      </c>
      <c r="H15" s="15" t="n">
        <v>18200</v>
      </c>
      <c r="I15" s="15" t="n">
        <v>16800</v>
      </c>
      <c r="J15" s="15" t="n">
        <v>17920</v>
      </c>
      <c r="K15" s="15" t="n">
        <v>18480</v>
      </c>
      <c r="L15" s="15" t="n">
        <v>19000</v>
      </c>
      <c r="M15" s="15" t="n">
        <v>20800</v>
      </c>
      <c r="N15" s="15" t="n">
        <v>24400</v>
      </c>
      <c r="O15" s="16" t="n">
        <f aca="false">SUM(C15:N15)</f>
        <v>215000</v>
      </c>
    </row>
    <row r="16" customFormat="false" ht="15" hidden="false" customHeight="false" outlineLevel="0" collapsed="false">
      <c r="B16" s="14" t="s">
        <v>39</v>
      </c>
      <c r="C16" s="15" t="n">
        <v>1470</v>
      </c>
      <c r="D16" s="15" t="n">
        <v>1410</v>
      </c>
      <c r="E16" s="15" t="n">
        <v>1600</v>
      </c>
      <c r="F16" s="15" t="n">
        <v>1540</v>
      </c>
      <c r="G16" s="15" t="n">
        <v>1673</v>
      </c>
      <c r="H16" s="15" t="n">
        <v>1775</v>
      </c>
      <c r="I16" s="15" t="n">
        <v>1642</v>
      </c>
      <c r="J16" s="15" t="n">
        <v>1747</v>
      </c>
      <c r="K16" s="15" t="n">
        <v>1803</v>
      </c>
      <c r="L16" s="15" t="n">
        <v>1854</v>
      </c>
      <c r="M16" s="15" t="n">
        <v>2034</v>
      </c>
      <c r="N16" s="15" t="n">
        <v>2387</v>
      </c>
      <c r="O16" s="16" t="n">
        <f aca="false">SUM(C16:N16)</f>
        <v>20935</v>
      </c>
    </row>
    <row r="17" customFormat="false" ht="15" hidden="false" customHeight="false" outlineLevel="0" collapsed="false">
      <c r="B17" s="14" t="s">
        <v>40</v>
      </c>
      <c r="C17" s="15" t="n">
        <v>840</v>
      </c>
      <c r="D17" s="15" t="n">
        <v>806</v>
      </c>
      <c r="E17" s="15" t="n">
        <v>914</v>
      </c>
      <c r="F17" s="15" t="n">
        <v>880</v>
      </c>
      <c r="G17" s="15" t="n">
        <v>956</v>
      </c>
      <c r="H17" s="15" t="n">
        <v>1014</v>
      </c>
      <c r="I17" s="15" t="n">
        <v>938</v>
      </c>
      <c r="J17" s="15" t="n">
        <v>998</v>
      </c>
      <c r="K17" s="15" t="n">
        <v>1030</v>
      </c>
      <c r="L17" s="15" t="n">
        <v>1062</v>
      </c>
      <c r="M17" s="15" t="n">
        <v>1162</v>
      </c>
      <c r="N17" s="15" t="n">
        <v>1364</v>
      </c>
      <c r="O17" s="16" t="n">
        <f aca="false">SUM(C17:N17)</f>
        <v>11964</v>
      </c>
    </row>
    <row r="18" customFormat="false" ht="15" hidden="false" customHeight="false" outlineLevel="0" collapsed="false">
      <c r="B18" s="14" t="s">
        <v>41</v>
      </c>
      <c r="C18" s="15" t="n">
        <v>620</v>
      </c>
      <c r="D18" s="15" t="n">
        <v>590</v>
      </c>
      <c r="E18" s="15" t="n">
        <v>680</v>
      </c>
      <c r="F18" s="15" t="n">
        <v>650</v>
      </c>
      <c r="G18" s="15" t="n">
        <v>710</v>
      </c>
      <c r="H18" s="15" t="n">
        <v>760</v>
      </c>
      <c r="I18" s="15" t="n">
        <v>700</v>
      </c>
      <c r="J18" s="15" t="n">
        <v>745</v>
      </c>
      <c r="K18" s="15" t="n">
        <v>770</v>
      </c>
      <c r="L18" s="15" t="n">
        <v>795</v>
      </c>
      <c r="M18" s="15" t="n">
        <v>870</v>
      </c>
      <c r="N18" s="15" t="n">
        <v>1020</v>
      </c>
      <c r="O18" s="16" t="n">
        <f aca="false">SUM(C18:N18)</f>
        <v>8910</v>
      </c>
    </row>
    <row r="19" customFormat="false" ht="15" hidden="false" customHeight="false" outlineLevel="0" collapsed="false">
      <c r="B19" s="4" t="s">
        <v>42</v>
      </c>
      <c r="C19" s="19" t="n">
        <f aca="false">C12-SUM(C15:C18)</f>
        <v>21050</v>
      </c>
      <c r="D19" s="19" t="n">
        <f aca="false">D12-SUM(D15:D18)</f>
        <v>20226</v>
      </c>
      <c r="E19" s="19" t="n">
        <f aca="false">E12-SUM(E15:E18)</f>
        <v>22884</v>
      </c>
      <c r="F19" s="19" t="n">
        <f aca="false">F12-SUM(F15:F18)</f>
        <v>22050</v>
      </c>
      <c r="G19" s="19" t="n">
        <f aca="false">G12-SUM(G15:G18)</f>
        <v>24013</v>
      </c>
      <c r="H19" s="19" t="n">
        <f aca="false">H12-SUM(H15:H18)</f>
        <v>25489</v>
      </c>
      <c r="I19" s="19" t="n">
        <f aca="false">I12-SUM(I15:I18)</f>
        <v>23656</v>
      </c>
      <c r="J19" s="19" t="n">
        <f aca="false">J12-SUM(J15:J18)</f>
        <v>25106</v>
      </c>
      <c r="K19" s="19" t="n">
        <f aca="false">K12-SUM(K15:K18)</f>
        <v>25917</v>
      </c>
      <c r="L19" s="19" t="n">
        <f aca="false">L12-SUM(L15:L18)</f>
        <v>26773</v>
      </c>
      <c r="M19" s="19" t="n">
        <f aca="false">M12-SUM(M15:M18)</f>
        <v>29278</v>
      </c>
      <c r="N19" s="19" t="n">
        <f aca="false">N12-SUM(N15:N18)</f>
        <v>34377</v>
      </c>
      <c r="O19" s="19" t="n">
        <f aca="false">O12-SUM(O15:O18)</f>
        <v>300819</v>
      </c>
    </row>
    <row r="20" customFormat="false" ht="15" hidden="false" customHeight="false" outlineLevel="0" collapsed="false">
      <c r="B20" s="17" t="s">
        <v>43</v>
      </c>
      <c r="C20" s="20" t="n">
        <f aca="false">IF(C12=0,0,C19/C12)</f>
        <v>0.537263910158244</v>
      </c>
      <c r="D20" s="20" t="n">
        <f aca="false">IF(D12=0,0,D19/D12)</f>
        <v>0.537468112244898</v>
      </c>
      <c r="E20" s="20" t="n">
        <f aca="false">IF(E12=0,0,E19/E12)</f>
        <v>0.53771323840406</v>
      </c>
      <c r="F20" s="20" t="n">
        <f aca="false">IF(F12=0,0,F19/F12)</f>
        <v>0.537280701754386</v>
      </c>
      <c r="G20" s="20" t="n">
        <f aca="false">IF(G12=0,0,G19/G12)</f>
        <v>0.538988148680194</v>
      </c>
      <c r="H20" s="20" t="n">
        <f aca="false">IF(H12=0,0,H19/H12)</f>
        <v>0.53958677336043</v>
      </c>
      <c r="I20" s="20" t="n">
        <f aca="false">IF(I12=0,0,I19/I12)</f>
        <v>0.54088165355771</v>
      </c>
      <c r="J20" s="20" t="n">
        <f aca="false">IF(J12=0,0,J19/J12)</f>
        <v>0.539728265543039</v>
      </c>
      <c r="K20" s="20" t="n">
        <f aca="false">IF(K12=0,0,K19/K12)</f>
        <v>0.5399375</v>
      </c>
      <c r="L20" s="20" t="n">
        <f aca="false">IF(L12=0,0,L19/L12)</f>
        <v>0.541043569638671</v>
      </c>
      <c r="M20" s="20" t="n">
        <f aca="false">IF(M12=0,0,M19/M12)</f>
        <v>0.540743203309693</v>
      </c>
      <c r="N20" s="20" t="n">
        <f aca="false">IF(N12=0,0,N19/N12)</f>
        <v>0.540961163215207</v>
      </c>
      <c r="O20" s="20" t="n">
        <f aca="false">IF(O12=0,0,O19/O12)</f>
        <v>0.539461791732123</v>
      </c>
    </row>
    <row r="22" customFormat="false" ht="21.75" hidden="false" customHeight="true" outlineLevel="0" collapsed="false">
      <c r="B22" s="12" t="s">
        <v>44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Format="false" ht="15" hidden="false" customHeight="false" outlineLevel="0" collapsed="false">
      <c r="B23" s="14" t="s">
        <v>45</v>
      </c>
      <c r="C23" s="15" t="n">
        <v>4200</v>
      </c>
      <c r="D23" s="15" t="n">
        <v>4200</v>
      </c>
      <c r="E23" s="15" t="n">
        <v>4200</v>
      </c>
      <c r="F23" s="15" t="n">
        <v>4200</v>
      </c>
      <c r="G23" s="15" t="n">
        <v>4200</v>
      </c>
      <c r="H23" s="15" t="n">
        <v>4200</v>
      </c>
      <c r="I23" s="15" t="n">
        <v>4200</v>
      </c>
      <c r="J23" s="15" t="n">
        <v>4200</v>
      </c>
      <c r="K23" s="15" t="n">
        <v>4200</v>
      </c>
      <c r="L23" s="15" t="n">
        <v>4200</v>
      </c>
      <c r="M23" s="15" t="n">
        <v>4200</v>
      </c>
      <c r="N23" s="15" t="n">
        <v>4200</v>
      </c>
      <c r="O23" s="16" t="n">
        <f aca="false">SUM(C23:N23)</f>
        <v>50400</v>
      </c>
    </row>
    <row r="24" customFormat="false" ht="15" hidden="false" customHeight="false" outlineLevel="0" collapsed="false">
      <c r="B24" s="14" t="s">
        <v>46</v>
      </c>
      <c r="C24" s="15" t="n">
        <v>8600</v>
      </c>
      <c r="D24" s="15" t="n">
        <v>8600</v>
      </c>
      <c r="E24" s="15" t="n">
        <v>8600</v>
      </c>
      <c r="F24" s="15" t="n">
        <v>8600</v>
      </c>
      <c r="G24" s="15" t="n">
        <v>8600</v>
      </c>
      <c r="H24" s="15" t="n">
        <v>8600</v>
      </c>
      <c r="I24" s="15" t="n">
        <v>8600</v>
      </c>
      <c r="J24" s="15" t="n">
        <v>8600</v>
      </c>
      <c r="K24" s="15" t="n">
        <v>8600</v>
      </c>
      <c r="L24" s="15" t="n">
        <v>8600</v>
      </c>
      <c r="M24" s="15" t="n">
        <v>8600</v>
      </c>
      <c r="N24" s="15" t="n">
        <v>8600</v>
      </c>
      <c r="O24" s="16" t="n">
        <f aca="false">SUM(C24:N24)</f>
        <v>103200</v>
      </c>
    </row>
    <row r="25" customFormat="false" ht="15" hidden="false" customHeight="false" outlineLevel="0" collapsed="false">
      <c r="B25" s="14" t="s">
        <v>47</v>
      </c>
      <c r="C25" s="15" t="n">
        <v>5000</v>
      </c>
      <c r="D25" s="15" t="n">
        <v>5000</v>
      </c>
      <c r="E25" s="15" t="n">
        <v>5000</v>
      </c>
      <c r="F25" s="15" t="n">
        <v>5000</v>
      </c>
      <c r="G25" s="15" t="n">
        <v>5000</v>
      </c>
      <c r="H25" s="15" t="n">
        <v>5000</v>
      </c>
      <c r="I25" s="15" t="n">
        <v>5000</v>
      </c>
      <c r="J25" s="15" t="n">
        <v>5000</v>
      </c>
      <c r="K25" s="15" t="n">
        <v>5000</v>
      </c>
      <c r="L25" s="15" t="n">
        <v>5000</v>
      </c>
      <c r="M25" s="15" t="n">
        <v>5000</v>
      </c>
      <c r="N25" s="15" t="n">
        <v>5000</v>
      </c>
      <c r="O25" s="16" t="n">
        <f aca="false">SUM(C25:N25)</f>
        <v>60000</v>
      </c>
    </row>
    <row r="26" customFormat="false" ht="15" hidden="false" customHeight="false" outlineLevel="0" collapsed="false">
      <c r="B26" s="14" t="s">
        <v>48</v>
      </c>
      <c r="C26" s="15" t="n">
        <v>980</v>
      </c>
      <c r="D26" s="15" t="n">
        <v>1010</v>
      </c>
      <c r="E26" s="15" t="n">
        <v>940</v>
      </c>
      <c r="F26" s="15" t="n">
        <v>900</v>
      </c>
      <c r="G26" s="15" t="n">
        <v>880</v>
      </c>
      <c r="H26" s="15" t="n">
        <v>860</v>
      </c>
      <c r="I26" s="15" t="n">
        <v>870</v>
      </c>
      <c r="J26" s="15" t="n">
        <v>910</v>
      </c>
      <c r="K26" s="15" t="n">
        <v>950</v>
      </c>
      <c r="L26" s="15" t="n">
        <v>1000</v>
      </c>
      <c r="M26" s="15" t="n">
        <v>1040</v>
      </c>
      <c r="N26" s="15" t="n">
        <v>1120</v>
      </c>
      <c r="O26" s="16" t="n">
        <f aca="false">SUM(C26:N26)</f>
        <v>11460</v>
      </c>
    </row>
    <row r="27" customFormat="false" ht="15" hidden="false" customHeight="false" outlineLevel="0" collapsed="false">
      <c r="B27" s="14" t="s">
        <v>49</v>
      </c>
      <c r="C27" s="15" t="n">
        <v>750</v>
      </c>
      <c r="D27" s="15" t="n">
        <v>750</v>
      </c>
      <c r="E27" s="15" t="n">
        <v>750</v>
      </c>
      <c r="F27" s="15" t="n">
        <v>750</v>
      </c>
      <c r="G27" s="15" t="n">
        <v>750</v>
      </c>
      <c r="H27" s="15" t="n">
        <v>750</v>
      </c>
      <c r="I27" s="15" t="n">
        <v>750</v>
      </c>
      <c r="J27" s="15" t="n">
        <v>750</v>
      </c>
      <c r="K27" s="15" t="n">
        <v>750</v>
      </c>
      <c r="L27" s="15" t="n">
        <v>750</v>
      </c>
      <c r="M27" s="15" t="n">
        <v>750</v>
      </c>
      <c r="N27" s="15" t="n">
        <v>750</v>
      </c>
      <c r="O27" s="16" t="n">
        <f aca="false">SUM(C27:N27)</f>
        <v>9000</v>
      </c>
    </row>
    <row r="28" customFormat="false" ht="15" hidden="false" customHeight="false" outlineLevel="0" collapsed="false">
      <c r="B28" s="14" t="s">
        <v>50</v>
      </c>
      <c r="C28" s="15" t="n">
        <v>1200</v>
      </c>
      <c r="D28" s="15" t="n">
        <v>1200</v>
      </c>
      <c r="E28" s="15" t="n">
        <v>1500</v>
      </c>
      <c r="F28" s="15" t="n">
        <v>1200</v>
      </c>
      <c r="G28" s="15" t="n">
        <v>1500</v>
      </c>
      <c r="H28" s="15" t="n">
        <v>1800</v>
      </c>
      <c r="I28" s="15" t="n">
        <v>1500</v>
      </c>
      <c r="J28" s="15" t="n">
        <v>1500</v>
      </c>
      <c r="K28" s="15" t="n">
        <v>1800</v>
      </c>
      <c r="L28" s="15" t="n">
        <v>2000</v>
      </c>
      <c r="M28" s="15" t="n">
        <v>2600</v>
      </c>
      <c r="N28" s="15" t="n">
        <v>3200</v>
      </c>
      <c r="O28" s="16" t="n">
        <f aca="false">SUM(C28:N28)</f>
        <v>21000</v>
      </c>
    </row>
    <row r="29" customFormat="false" ht="15" hidden="false" customHeight="false" outlineLevel="0" collapsed="false">
      <c r="B29" s="14" t="s">
        <v>51</v>
      </c>
      <c r="C29" s="15" t="n">
        <v>640</v>
      </c>
      <c r="D29" s="15" t="n">
        <v>610</v>
      </c>
      <c r="E29" s="15" t="n">
        <v>700</v>
      </c>
      <c r="F29" s="15" t="n">
        <v>660</v>
      </c>
      <c r="G29" s="15" t="n">
        <v>690</v>
      </c>
      <c r="H29" s="15" t="n">
        <v>720</v>
      </c>
      <c r="I29" s="15" t="n">
        <v>680</v>
      </c>
      <c r="J29" s="15" t="n">
        <v>700</v>
      </c>
      <c r="K29" s="15" t="n">
        <v>730</v>
      </c>
      <c r="L29" s="15" t="n">
        <v>760</v>
      </c>
      <c r="M29" s="15" t="n">
        <v>820</v>
      </c>
      <c r="N29" s="15" t="n">
        <v>900</v>
      </c>
      <c r="O29" s="16" t="n">
        <f aca="false">SUM(C29:N29)</f>
        <v>8610</v>
      </c>
    </row>
    <row r="30" customFormat="false" ht="15" hidden="false" customHeight="false" outlineLevel="0" collapsed="false">
      <c r="B30" s="17" t="s">
        <v>52</v>
      </c>
      <c r="C30" s="18" t="n">
        <f aca="false">SUM(C23:C29)</f>
        <v>21370</v>
      </c>
      <c r="D30" s="18" t="n">
        <f aca="false">SUM(D23:D29)</f>
        <v>21370</v>
      </c>
      <c r="E30" s="18" t="n">
        <f aca="false">SUM(E23:E29)</f>
        <v>21690</v>
      </c>
      <c r="F30" s="18" t="n">
        <f aca="false">SUM(F23:F29)</f>
        <v>21310</v>
      </c>
      <c r="G30" s="18" t="n">
        <f aca="false">SUM(G23:G29)</f>
        <v>21620</v>
      </c>
      <c r="H30" s="18" t="n">
        <f aca="false">SUM(H23:H29)</f>
        <v>21930</v>
      </c>
      <c r="I30" s="18" t="n">
        <f aca="false">SUM(I23:I29)</f>
        <v>21600</v>
      </c>
      <c r="J30" s="18" t="n">
        <f aca="false">SUM(J23:J29)</f>
        <v>21660</v>
      </c>
      <c r="K30" s="18" t="n">
        <f aca="false">SUM(K23:K29)</f>
        <v>22030</v>
      </c>
      <c r="L30" s="18" t="n">
        <f aca="false">SUM(L23:L29)</f>
        <v>22310</v>
      </c>
      <c r="M30" s="18" t="n">
        <f aca="false">SUM(M23:M29)</f>
        <v>23010</v>
      </c>
      <c r="N30" s="18" t="n">
        <f aca="false">SUM(N23:N29)</f>
        <v>23770</v>
      </c>
      <c r="O30" s="18" t="n">
        <f aca="false">SUM(O23:O29)</f>
        <v>263670</v>
      </c>
    </row>
    <row r="31" customFormat="false" ht="15" hidden="false" customHeight="false" outlineLevel="0" collapsed="false">
      <c r="B31" s="4" t="s">
        <v>53</v>
      </c>
      <c r="C31" s="19" t="n">
        <f aca="false">C19-C30</f>
        <v>-320</v>
      </c>
      <c r="D31" s="19" t="n">
        <f aca="false">D19-D30</f>
        <v>-1144</v>
      </c>
      <c r="E31" s="19" t="n">
        <f aca="false">E19-E30</f>
        <v>1194</v>
      </c>
      <c r="F31" s="19" t="n">
        <f aca="false">F19-F30</f>
        <v>740</v>
      </c>
      <c r="G31" s="19" t="n">
        <f aca="false">G19-G30</f>
        <v>2393</v>
      </c>
      <c r="H31" s="19" t="n">
        <f aca="false">H19-H30</f>
        <v>3559</v>
      </c>
      <c r="I31" s="19" t="n">
        <f aca="false">I19-I30</f>
        <v>2056</v>
      </c>
      <c r="J31" s="19" t="n">
        <f aca="false">J19-J30</f>
        <v>3446</v>
      </c>
      <c r="K31" s="19" t="n">
        <f aca="false">K19-K30</f>
        <v>3887</v>
      </c>
      <c r="L31" s="19" t="n">
        <f aca="false">L19-L30</f>
        <v>4463</v>
      </c>
      <c r="M31" s="19" t="n">
        <f aca="false">M19-M30</f>
        <v>6268</v>
      </c>
      <c r="N31" s="19" t="n">
        <f aca="false">N19-N30</f>
        <v>10607</v>
      </c>
      <c r="O31" s="19" t="n">
        <f aca="false">O19-O30</f>
        <v>37149</v>
      </c>
    </row>
    <row r="32" customFormat="false" ht="15" hidden="false" customHeight="false" outlineLevel="0" collapsed="false">
      <c r="B32" s="17" t="s">
        <v>43</v>
      </c>
      <c r="C32" s="20" t="n">
        <f aca="false">IF(C12=0,0,C31/C12)</f>
        <v>-0.00816743236345074</v>
      </c>
      <c r="D32" s="20" t="n">
        <f aca="false">IF(D12=0,0,D31/D12)</f>
        <v>-0.0303996598639456</v>
      </c>
      <c r="E32" s="20" t="n">
        <f aca="false">IF(E12=0,0,E31/E12)</f>
        <v>0.0280558296912449</v>
      </c>
      <c r="F32" s="20" t="n">
        <f aca="false">IF(F12=0,0,F31/F12)</f>
        <v>0.0180311890838207</v>
      </c>
      <c r="G32" s="20" t="n">
        <f aca="false">IF(G12=0,0,G31/G12)</f>
        <v>0.053712515711977</v>
      </c>
      <c r="H32" s="20" t="n">
        <f aca="false">IF(H12=0,0,H31/H12)</f>
        <v>0.075341885769931</v>
      </c>
      <c r="I32" s="20" t="n">
        <f aca="false">IF(I12=0,0,I31/I12)</f>
        <v>0.0470093286994696</v>
      </c>
      <c r="J32" s="20" t="n">
        <f aca="false">IF(J12=0,0,J31/J12)</f>
        <v>0.0740820362885889</v>
      </c>
      <c r="K32" s="20" t="n">
        <f aca="false">IF(K12=0,0,K31/K12)</f>
        <v>0.0809791666666667</v>
      </c>
      <c r="L32" s="20" t="n">
        <f aca="false">IF(L12=0,0,L31/L12)</f>
        <v>0.0901907687333279</v>
      </c>
      <c r="M32" s="20" t="n">
        <f aca="false">IF(M12=0,0,M31/M12)</f>
        <v>0.11576536643026</v>
      </c>
      <c r="N32" s="20" t="n">
        <f aca="false">IF(N12=0,0,N31/N12)</f>
        <v>0.166913199471266</v>
      </c>
      <c r="O32" s="20" t="n">
        <f aca="false">IF(O12=0,0,O31/O12)</f>
        <v>0.0666196819384966</v>
      </c>
    </row>
    <row r="34" customFormat="false" ht="21.75" hidden="false" customHeight="true" outlineLevel="0" collapsed="false">
      <c r="B34" s="12" t="s">
        <v>54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Format="false" ht="15" hidden="false" customHeight="false" outlineLevel="0" collapsed="false">
      <c r="B35" s="14" t="s">
        <v>55</v>
      </c>
      <c r="C35" s="15" t="n">
        <v>320</v>
      </c>
      <c r="D35" s="15" t="n">
        <v>320</v>
      </c>
      <c r="E35" s="15" t="n">
        <v>320</v>
      </c>
      <c r="F35" s="15" t="n">
        <v>320</v>
      </c>
      <c r="G35" s="15" t="n">
        <v>320</v>
      </c>
      <c r="H35" s="15" t="n">
        <v>320</v>
      </c>
      <c r="I35" s="15" t="n">
        <v>320</v>
      </c>
      <c r="J35" s="15" t="n">
        <v>320</v>
      </c>
      <c r="K35" s="15" t="n">
        <v>320</v>
      </c>
      <c r="L35" s="15" t="n">
        <v>320</v>
      </c>
      <c r="M35" s="15" t="n">
        <v>320</v>
      </c>
      <c r="N35" s="15" t="n">
        <v>320</v>
      </c>
      <c r="O35" s="16" t="n">
        <f aca="false">SUM(C35:N35)</f>
        <v>3840</v>
      </c>
    </row>
    <row r="36" customFormat="false" ht="15" hidden="false" customHeight="false" outlineLevel="0" collapsed="false">
      <c r="B36" s="14" t="s">
        <v>56</v>
      </c>
      <c r="C36" s="15" t="n">
        <v>0</v>
      </c>
      <c r="D36" s="15" t="n">
        <v>0</v>
      </c>
      <c r="E36" s="15" t="n">
        <v>3500</v>
      </c>
      <c r="F36" s="15" t="n">
        <v>0</v>
      </c>
      <c r="G36" s="15" t="n">
        <v>0</v>
      </c>
      <c r="H36" s="15" t="n">
        <v>0</v>
      </c>
      <c r="I36" s="15" t="n">
        <v>2800</v>
      </c>
      <c r="J36" s="15" t="n">
        <v>0</v>
      </c>
      <c r="K36" s="15" t="n">
        <v>0</v>
      </c>
      <c r="L36" s="15" t="n">
        <v>0</v>
      </c>
      <c r="M36" s="15" t="n">
        <v>0</v>
      </c>
      <c r="N36" s="15" t="n">
        <v>4200</v>
      </c>
      <c r="O36" s="16" t="n">
        <f aca="false">SUM(C36:N36)</f>
        <v>10500</v>
      </c>
    </row>
    <row r="37" customFormat="false" ht="15" hidden="false" customHeight="false" outlineLevel="0" collapsed="false">
      <c r="B37" s="4" t="s">
        <v>57</v>
      </c>
      <c r="C37" s="19" t="n">
        <f aca="false">C31-C35-C36</f>
        <v>-640</v>
      </c>
      <c r="D37" s="19" t="n">
        <f aca="false">D31-D35-D36</f>
        <v>-1464</v>
      </c>
      <c r="E37" s="19" t="n">
        <f aca="false">E31-E35-E36</f>
        <v>-2626</v>
      </c>
      <c r="F37" s="19" t="n">
        <f aca="false">F31-F35-F36</f>
        <v>420</v>
      </c>
      <c r="G37" s="19" t="n">
        <f aca="false">G31-G35-G36</f>
        <v>2073</v>
      </c>
      <c r="H37" s="19" t="n">
        <f aca="false">H31-H35-H36</f>
        <v>3239</v>
      </c>
      <c r="I37" s="19" t="n">
        <f aca="false">I31-I35-I36</f>
        <v>-1064</v>
      </c>
      <c r="J37" s="19" t="n">
        <f aca="false">J31-J35-J36</f>
        <v>3126</v>
      </c>
      <c r="K37" s="19" t="n">
        <f aca="false">K31-K35-K36</f>
        <v>3567</v>
      </c>
      <c r="L37" s="19" t="n">
        <f aca="false">L31-L35-L36</f>
        <v>4143</v>
      </c>
      <c r="M37" s="19" t="n">
        <f aca="false">M31-M35-M36</f>
        <v>5948</v>
      </c>
      <c r="N37" s="19" t="n">
        <f aca="false">N31-N35-N36</f>
        <v>6087</v>
      </c>
      <c r="O37" s="19" t="n">
        <f aca="false">O31-O35-O36</f>
        <v>22809</v>
      </c>
    </row>
    <row r="38" customFormat="false" ht="15" hidden="false" customHeight="false" outlineLevel="0" collapsed="false">
      <c r="B38" s="17" t="s">
        <v>43</v>
      </c>
      <c r="C38" s="20" t="n">
        <f aca="false">IF(C12=0,0,C37/C12)</f>
        <v>-0.0163348647269015</v>
      </c>
      <c r="D38" s="20" t="n">
        <f aca="false">IF(D12=0,0,D37/D12)</f>
        <v>-0.0389030612244898</v>
      </c>
      <c r="E38" s="20" t="n">
        <f aca="false">IF(E12=0,0,E37/E12)</f>
        <v>-0.0617040274448987</v>
      </c>
      <c r="F38" s="20" t="n">
        <f aca="false">IF(F12=0,0,F37/F12)</f>
        <v>0.010233918128655</v>
      </c>
      <c r="G38" s="20" t="n">
        <f aca="false">IF(G12=0,0,G37/G12)</f>
        <v>0.0465298976476926</v>
      </c>
      <c r="H38" s="20" t="n">
        <f aca="false">IF(H12=0,0,H37/H12)</f>
        <v>0.0685676785638681</v>
      </c>
      <c r="I38" s="20" t="n">
        <f aca="false">IF(I12=0,0,I37/I12)</f>
        <v>-0.0243277848911652</v>
      </c>
      <c r="J38" s="20" t="n">
        <f aca="false">IF(J12=0,0,J37/J12)</f>
        <v>0.0672026829478029</v>
      </c>
      <c r="K38" s="20" t="n">
        <f aca="false">IF(K12=0,0,K37/K12)</f>
        <v>0.0743125</v>
      </c>
      <c r="L38" s="20" t="n">
        <f aca="false">IF(L12=0,0,L37/L12)</f>
        <v>0.0837240320103468</v>
      </c>
      <c r="M38" s="20" t="n">
        <f aca="false">IF(M12=0,0,M37/M12)</f>
        <v>0.109855200945626</v>
      </c>
      <c r="N38" s="20" t="n">
        <f aca="false">IF(N12=0,0,N37/N12)</f>
        <v>0.0957858626550009</v>
      </c>
      <c r="O38" s="20" t="n">
        <f aca="false">IF(O12=0,0,O37/O12)</f>
        <v>0.0409036131614625</v>
      </c>
    </row>
    <row r="40" customFormat="false" ht="21.75" hidden="false" customHeight="true" outlineLevel="0" collapsed="false">
      <c r="B40" s="12" t="s">
        <v>58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Format="false" ht="13.5" hidden="false" customHeight="true" outlineLevel="0" collapsed="false">
      <c r="B41" s="21" t="s">
        <v>59</v>
      </c>
      <c r="C41" s="19" t="n">
        <f aca="false">IF(O20&lt;=0,0,O30/O20)</f>
        <v>488764.920965763</v>
      </c>
      <c r="D41" s="22" t="s">
        <v>60</v>
      </c>
      <c r="E41" s="22"/>
      <c r="F41" s="22"/>
      <c r="G41" s="22"/>
      <c r="H41" s="22"/>
      <c r="I41" s="22"/>
      <c r="J41" s="22"/>
      <c r="K41" s="22"/>
    </row>
    <row r="42" customFormat="false" ht="15" hidden="false" customHeight="false" outlineLevel="0" collapsed="false">
      <c r="B42" s="21" t="s">
        <v>61</v>
      </c>
      <c r="C42" s="23" t="n">
        <f aca="false">COUNTIF(C37:N37,"&lt;0")</f>
        <v>4</v>
      </c>
    </row>
    <row r="43" customFormat="false" ht="15" hidden="false" customHeight="false" outlineLevel="0" collapsed="false">
      <c r="B43" s="21" t="s">
        <v>62</v>
      </c>
      <c r="C43" s="18" t="n">
        <f aca="false">MAX(C37:N37)</f>
        <v>6087</v>
      </c>
    </row>
    <row r="44" customFormat="false" ht="15" hidden="false" customHeight="false" outlineLevel="0" collapsed="false">
      <c r="B44" s="21" t="s">
        <v>63</v>
      </c>
      <c r="C44" s="18" t="n">
        <f aca="false">MIN(C37:N37)</f>
        <v>-2626</v>
      </c>
    </row>
    <row r="46" customFormat="false" ht="13.5" hidden="false" customHeight="true" outlineLevel="0" collapsed="false">
      <c r="B46" s="22" t="s">
        <v>64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</sheetData>
  <mergeCells count="9">
    <mergeCell ref="B2:O2"/>
    <mergeCell ref="B3:O3"/>
    <mergeCell ref="B5:O5"/>
    <mergeCell ref="B14:O14"/>
    <mergeCell ref="B22:O22"/>
    <mergeCell ref="B34:O34"/>
    <mergeCell ref="B40:O40"/>
    <mergeCell ref="D41:K41"/>
    <mergeCell ref="B46:O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2026-09-29T20:03:08Z</dcterms:created>
  <dc:creator>openpyxl</dc:creator>
  <dc:description/>
  <dc:language>en-US</dc:language>
  <cp:lastModifiedBy/>
  <dcterms:modified xsi:type="dcterms:W3CDTF">2026-09-29T20:03:08Z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