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Perguntas" sheetId="2" state="visible" r:id="rId4"/>
    <sheet name="Respostas" sheetId="3" state="visible" r:id="rId5"/>
    <sheet name="Apuração" sheetId="4" state="visible" r:id="rId6"/>
    <sheet name="Frases do client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<sst xmlns="http://schemas.openxmlformats.org/spreadsheetml/2006/main" count="435" uniqueCount="98">
  <si>
    <t xml:space="preserve">Tabulação de Pesquisa</t>
  </si>
  <si>
    <t xml:space="preserve">Empresa Júnior Mackenzie Consultoria  ·  material gratuito  ·  jrmack.com.br</t>
  </si>
  <si>
    <t xml:space="preserve">Esta planilha organiza as respostas do seu questionário, calcula o percentual de cada alternativa e, o que quase ninguém faz, a margem de erro de cada uma. É ela que diz se a diferença entre duas respostas é real ou se é empate técnico.</t>
  </si>
  <si>
    <t xml:space="preserve">COMO PREENCHER</t>
  </si>
  <si>
    <t xml:space="preserve">1.  Na aba Perguntas, escreva o seu questionário: enunciado e até cinco alternativas por pergunta.</t>
  </si>
  <si>
    <t xml:space="preserve">2.  Na aba Respostas, lance uma linha por pessoa, copiando a alternativa exatamente como está cadastrada.</t>
  </si>
  <si>
    <t xml:space="preserve">3.  Na aba Apuração, informe o tamanho do seu universo. Se você ouviu a própria base de clientes, isso reduz a margem de erro.</t>
  </si>
  <si>
    <t xml:space="preserve">4.  Leia o percentual e o intervalo provável de cada alternativa. Intervalos que se sobrepõem significam empate.</t>
  </si>
  <si>
    <t xml:space="preserve">5.  Use a aba Frases do cliente para guardar as falas literais: são elas que viram texto de site, proposta e anúncio.</t>
  </si>
  <si>
    <t xml:space="preserve">LEGENDA DAS CORES</t>
  </si>
  <si>
    <t xml:space="preserve">   Fundo creme e número azul: é aqui que você escreve. As abas Perguntas, Respostas e Frases do cliente, e o universo na aba Apuração.</t>
  </si>
  <si>
    <t xml:space="preserve">   Fundo branco e número preto: calculado por fórmula. Não escreva nessas células, senão a conta quebra.</t>
  </si>
  <si>
    <t xml:space="preserve">ATENÇÃO</t>
  </si>
  <si>
    <t xml:space="preserve">Para pequeno negócio, 50 respostas já dão direção e 100 deixam a leitura confortável. Correr atrás de 385 respostas raramente compensa quando a decisão é 'mudo ou não mudo'. Mas cuidado com quem responde: formulário no Instagram ouve o seu seguidor, não o seu cliente.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</si>
  <si>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</si>
  <si>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Perguntas e alternativas</t>
  </si>
  <si>
    <t xml:space="preserve">Escreva aqui o questionário. A apuração lê desta aba.</t>
  </si>
  <si>
    <t xml:space="preserve">Pergunta</t>
  </si>
  <si>
    <t xml:space="preserve">Enunciado</t>
  </si>
  <si>
    <t xml:space="preserve">Alternativa 1</t>
  </si>
  <si>
    <t xml:space="preserve">Alternativa 2</t>
  </si>
  <si>
    <t xml:space="preserve">Alternativa 3</t>
  </si>
  <si>
    <t xml:space="preserve">Alternativa 4</t>
  </si>
  <si>
    <t xml:space="preserve">Alternativa 5</t>
  </si>
  <si>
    <t xml:space="preserve">P1</t>
  </si>
  <si>
    <t xml:space="preserve">Quando foi a última vez que você comprou algo parecido?</t>
  </si>
  <si>
    <t xml:space="preserve">Neste mês</t>
  </si>
  <si>
    <t xml:space="preserve">Nos últimos 3 meses</t>
  </si>
  <si>
    <t xml:space="preserve">Nos últimos 12 meses</t>
  </si>
  <si>
    <t xml:space="preserve">Há mais de um ano</t>
  </si>
  <si>
    <t xml:space="preserve">Nunca comprei</t>
  </si>
  <si>
    <t xml:space="preserve">P2</t>
  </si>
  <si>
    <t xml:space="preserve">O que quase fez você desistir da compra?</t>
  </si>
  <si>
    <t xml:space="preserve">O preço</t>
  </si>
  <si>
    <t xml:space="preserve">O prazo de entrega</t>
  </si>
  <si>
    <t xml:space="preserve">A falta de informação</t>
  </si>
  <si>
    <t xml:space="preserve">O atendimento</t>
  </si>
  <si>
    <t xml:space="preserve">Nada, foi tranquilo</t>
  </si>
  <si>
    <t xml:space="preserve">P3</t>
  </si>
  <si>
    <t xml:space="preserve">Quanto você pagou da última vez?</t>
  </si>
  <si>
    <t xml:space="preserve">Até R$ 100</t>
  </si>
  <si>
    <t xml:space="preserve">R$ 101 a R$ 300</t>
  </si>
  <si>
    <t xml:space="preserve">R$ 301 a R$ 600</t>
  </si>
  <si>
    <t xml:space="preserve">R$ 601 a R$ 1.000</t>
  </si>
  <si>
    <t xml:space="preserve">Mais de R$ 1.000</t>
  </si>
  <si>
    <t xml:space="preserve">P4</t>
  </si>
  <si>
    <t xml:space="preserve">Com o que você compara o nosso preço?</t>
  </si>
  <si>
    <t xml:space="preserve">Concorrente do bairro</t>
  </si>
  <si>
    <t xml:space="preserve">Loja on-line</t>
  </si>
  <si>
    <t xml:space="preserve">Fazer por conta própria</t>
  </si>
  <si>
    <t xml:space="preserve">Não comparo</t>
  </si>
  <si>
    <t xml:space="preserve">Outro</t>
  </si>
  <si>
    <t xml:space="preserve">P5</t>
  </si>
  <si>
    <t xml:space="preserve">Como você nos conheceu?</t>
  </si>
  <si>
    <t xml:space="preserve">Indicação de alguém</t>
  </si>
  <si>
    <t xml:space="preserve">Busca no Google</t>
  </si>
  <si>
    <t xml:space="preserve">Rede social</t>
  </si>
  <si>
    <t xml:space="preserve">Passei em frente</t>
  </si>
  <si>
    <t xml:space="preserve">Troque o enunciado e as alternativas pelas suas. Mantenha no máximo cinco alternativas por pergunta e escreva-as exatamente como vão aparecer na aba Respostas: a apuração compara o texto, então 'Até R$ 100' e 'até R$100' contam como respostas diferentes.</t>
  </si>
  <si>
    <t xml:space="preserve">Regra de ouro do e-book: pergunte sobre o passado, nunca sobre a intenção. 'Quanto você pagou da última vez?' vale mais que 'quanto você pagaria?'.</t>
  </si>
  <si>
    <t xml:space="preserve">Respostas</t>
  </si>
  <si>
    <t xml:space="preserve">Uma linha por pessoa. Copie a resposta exatamente como está na aba Perguntas.</t>
  </si>
  <si>
    <t xml:space="preserve">Nº</t>
  </si>
  <si>
    <t xml:space="preserve">Apuração</t>
  </si>
  <si>
    <t xml:space="preserve">Contagem, percentual e margem de erro de cada alternativa</t>
  </si>
  <si>
    <t xml:space="preserve">TAMANHO DA AMOSTRA</t>
  </si>
  <si>
    <t xml:space="preserve">Respostas recebidas</t>
  </si>
  <si>
    <t xml:space="preserve">Tamanho do universo (total de clientes ou de público)</t>
  </si>
  <si>
    <t xml:space="preserve">Se você ouviu a sua própria base, informe o total dela: a margem de erro melhora. Deixe em branco se o universo for muito grande ou desconhecido.</t>
  </si>
  <si>
    <t xml:space="preserve">Nível de confiança</t>
  </si>
  <si>
    <t xml:space="preserve">Valor z correspondente</t>
  </si>
  <si>
    <t xml:space="preserve">Margem de erro no cenário mais conservador</t>
  </si>
  <si>
    <t xml:space="preserve">Supõe divisão de 50% a 50%, que é o pior caso. Cada alternativa tem a sua própria margem, na tabela abaixo.</t>
  </si>
  <si>
    <t xml:space="preserve">PERGUNTA P1</t>
  </si>
  <si>
    <t xml:space="preserve">Alternativa</t>
  </si>
  <si>
    <t xml:space="preserve">%</t>
  </si>
  <si>
    <t xml:space="preserve">Margem de erro</t>
  </si>
  <si>
    <t xml:space="preserve">Intervalo provável</t>
  </si>
  <si>
    <t xml:space="preserve">PERGUNTA P2</t>
  </si>
  <si>
    <t xml:space="preserve">PERGUNTA P3</t>
  </si>
  <si>
    <t xml:space="preserve">PERGUNTA P4</t>
  </si>
  <si>
    <t xml:space="preserve">PERGUNTA P5</t>
  </si>
  <si>
    <t xml:space="preserve">Como ler o intervalo: se uma alternativa marca 42% com margem de 7 pontos, o número real está entre 35% e 49%. Serve para decidir direção, não para publicar estatística. Duas alternativas cujos intervalos se sobrepõem estão tecnicamente empatadas.</t>
  </si>
  <si>
    <t xml:space="preserve">Se o total de respostas válidas de uma pergunta for menor que o número de respostas recebidas, há resposta escrita de um jeito diferente do cadastrado na aba Perguntas. Confira o texto: a contagem compara letra por letra.</t>
  </si>
  <si>
    <t xml:space="preserve">Frases do cliente</t>
  </si>
  <si>
    <t xml:space="preserve">Copie literalmente, sem corrigir o português. São elas que viram texto de venda.</t>
  </si>
  <si>
    <t xml:space="preserve">Quem disse</t>
  </si>
  <si>
    <t xml:space="preserve">Frase exata, sem editar</t>
  </si>
  <si>
    <t xml:space="preserve">Onde usar</t>
  </si>
  <si>
    <t xml:space="preserve">Cliente novo</t>
  </si>
  <si>
    <t xml:space="preserve">Eu só queria alguém que respondesse rápido, já tinha desistido de dois.</t>
  </si>
  <si>
    <t xml:space="preserve">Página inicial do site</t>
  </si>
  <si>
    <t xml:space="preserve">Cliente antigo</t>
  </si>
  <si>
    <t xml:space="preserve">O preço não é o mais barato, mas eu sei que vai chegar no dia.</t>
  </si>
  <si>
    <t xml:space="preserve">Resposta à objeção de preço</t>
  </si>
  <si>
    <t xml:space="preserve">Orçamento perdido</t>
  </si>
  <si>
    <t xml:space="preserve">Achei caro porque não entendi o que estava incluído.</t>
  </si>
  <si>
    <t xml:space="preserve">Modelo de proposta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</si>
</sst>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#,##0.00"/>
    <numFmt numFmtId="168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.5"/>
      <color rgb="FF6E6864"/>
      <name val="Arial"/>
      <family val="0"/>
      <charset val="1"/>
    </font>
    <font>
      <sz val="9"/>
      <color rgb="FF6E6864"/>
      <name val="Arial"/>
      <family val="0"/>
      <charset val="1"/>
    </font>
    <font>
      <b val="true"/>
      <sz val="9.5"/>
      <color rgb="FF0000FF"/>
      <name val="Arial"/>
      <family val="0"/>
      <charset val="1"/>
    </font>
    <font>
      <b val="true"/>
      <sz val="10"/>
      <color rgb="FF2A252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3" min="3" style="0" width="52"/>
    <col collapsed="false" customWidth="true" hidden="false" outlineLevel="0" max="8" min="4" style="0" width="22"/>
  </cols>
  <sheetData>
    <row r="2" customFormat="false" ht="30" hidden="false" customHeight="true" outlineLevel="0" collapsed="false">
      <c r="B2" s="10" t="s">
        <v>15</v>
      </c>
      <c r="C2" s="10"/>
      <c r="D2" s="10"/>
      <c r="E2" s="10"/>
      <c r="F2" s="10"/>
      <c r="G2" s="10"/>
      <c r="H2" s="10"/>
    </row>
    <row r="3" customFormat="false" ht="19.5" hidden="false" customHeight="true" outlineLevel="0" collapsed="false">
      <c r="B3" s="11" t="s">
        <v>16</v>
      </c>
      <c r="C3" s="11"/>
      <c r="D3" s="11"/>
      <c r="E3" s="11"/>
      <c r="F3" s="11"/>
      <c r="G3" s="11"/>
      <c r="H3" s="11"/>
    </row>
    <row r="5" customFormat="false" ht="30" hidden="false" customHeight="true" outlineLevel="0" collapsed="false"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2" t="s">
        <v>23</v>
      </c>
    </row>
    <row r="6" customFormat="false" ht="30" hidden="false" customHeight="true" outlineLevel="0" collapsed="false">
      <c r="B6" s="13" t="s">
        <v>24</v>
      </c>
      <c r="C6" s="14" t="s">
        <v>25</v>
      </c>
      <c r="D6" s="14" t="s">
        <v>26</v>
      </c>
      <c r="E6" s="14" t="s">
        <v>27</v>
      </c>
      <c r="F6" s="14" t="s">
        <v>28</v>
      </c>
      <c r="G6" s="14" t="s">
        <v>29</v>
      </c>
      <c r="H6" s="14" t="s">
        <v>30</v>
      </c>
    </row>
    <row r="7" customFormat="false" ht="30" hidden="false" customHeight="true" outlineLevel="0" collapsed="false">
      <c r="B7" s="13" t="s">
        <v>31</v>
      </c>
      <c r="C7" s="14" t="s">
        <v>32</v>
      </c>
      <c r="D7" s="14" t="s">
        <v>33</v>
      </c>
      <c r="E7" s="14" t="s">
        <v>34</v>
      </c>
      <c r="F7" s="14" t="s">
        <v>35</v>
      </c>
      <c r="G7" s="14" t="s">
        <v>36</v>
      </c>
      <c r="H7" s="14" t="s">
        <v>37</v>
      </c>
    </row>
    <row r="8" customFormat="false" ht="30" hidden="false" customHeight="true" outlineLevel="0" collapsed="false">
      <c r="B8" s="13" t="s">
        <v>38</v>
      </c>
      <c r="C8" s="14" t="s">
        <v>39</v>
      </c>
      <c r="D8" s="14" t="s">
        <v>40</v>
      </c>
      <c r="E8" s="14" t="s">
        <v>41</v>
      </c>
      <c r="F8" s="14" t="s">
        <v>42</v>
      </c>
      <c r="G8" s="14" t="s">
        <v>43</v>
      </c>
      <c r="H8" s="14" t="s">
        <v>44</v>
      </c>
    </row>
    <row r="9" customFormat="false" ht="30" hidden="false" customHeight="true" outlineLevel="0" collapsed="false">
      <c r="B9" s="13" t="s">
        <v>45</v>
      </c>
      <c r="C9" s="14" t="s">
        <v>46</v>
      </c>
      <c r="D9" s="14" t="s">
        <v>47</v>
      </c>
      <c r="E9" s="14" t="s">
        <v>48</v>
      </c>
      <c r="F9" s="14" t="s">
        <v>49</v>
      </c>
      <c r="G9" s="14" t="s">
        <v>50</v>
      </c>
      <c r="H9" s="14" t="s">
        <v>51</v>
      </c>
    </row>
    <row r="10" customFormat="false" ht="30" hidden="false" customHeight="true" outlineLevel="0" collapsed="false">
      <c r="B10" s="13" t="s">
        <v>52</v>
      </c>
      <c r="C10" s="14" t="s">
        <v>53</v>
      </c>
      <c r="D10" s="14" t="s">
        <v>54</v>
      </c>
      <c r="E10" s="14" t="s">
        <v>55</v>
      </c>
      <c r="F10" s="14" t="s">
        <v>56</v>
      </c>
      <c r="G10" s="14" t="s">
        <v>57</v>
      </c>
      <c r="H10" s="14" t="s">
        <v>51</v>
      </c>
    </row>
    <row r="12" customFormat="false" ht="22.5" hidden="false" customHeight="true" outlineLevel="0" collapsed="false">
      <c r="B12" s="15" t="s">
        <v>58</v>
      </c>
      <c r="C12" s="15"/>
      <c r="D12" s="15"/>
      <c r="E12" s="15"/>
      <c r="F12" s="15"/>
      <c r="G12" s="15"/>
      <c r="H12" s="15"/>
    </row>
    <row r="14" customFormat="false" ht="13.5" hidden="false" customHeight="true" outlineLevel="0" collapsed="false">
      <c r="B14" s="15" t="s">
        <v>59</v>
      </c>
      <c r="C14" s="15"/>
      <c r="D14" s="15"/>
      <c r="E14" s="15"/>
      <c r="F14" s="15"/>
      <c r="G14" s="15"/>
      <c r="H14" s="15"/>
    </row>
  </sheetData>
  <mergeCells count="4">
    <mergeCell ref="B2:H2"/>
    <mergeCell ref="B3:H3"/>
    <mergeCell ref="B12:H12"/>
    <mergeCell ref="B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0"/>
    <col collapsed="false" customWidth="true" hidden="false" outlineLevel="0" max="7" min="3" style="0" width="26"/>
  </cols>
  <sheetData>
    <row r="2" customFormat="false" ht="30" hidden="false" customHeight="true" outlineLevel="0" collapsed="false">
      <c r="B2" s="10" t="s">
        <v>60</v>
      </c>
      <c r="C2" s="10"/>
      <c r="D2" s="10"/>
      <c r="E2" s="10"/>
      <c r="F2" s="10"/>
      <c r="G2" s="10"/>
    </row>
    <row r="3" customFormat="false" ht="19.5" hidden="false" customHeight="true" outlineLevel="0" collapsed="false">
      <c r="B3" s="11" t="s">
        <v>61</v>
      </c>
      <c r="C3" s="11"/>
      <c r="D3" s="11"/>
      <c r="E3" s="11"/>
      <c r="F3" s="11"/>
      <c r="G3" s="11"/>
    </row>
    <row r="5" customFormat="false" ht="30" hidden="false" customHeight="true" outlineLevel="0" collapsed="false">
      <c r="B5" s="12" t="s">
        <v>62</v>
      </c>
      <c r="C5" s="12" t="s">
        <v>24</v>
      </c>
      <c r="D5" s="12" t="s">
        <v>31</v>
      </c>
      <c r="E5" s="12" t="s">
        <v>38</v>
      </c>
      <c r="F5" s="12" t="s">
        <v>45</v>
      </c>
      <c r="G5" s="12" t="s">
        <v>52</v>
      </c>
    </row>
    <row r="6" customFormat="false" ht="15" hidden="false" customHeight="false" outlineLevel="0" collapsed="false">
      <c r="B6" s="16" t="n">
        <v>1</v>
      </c>
      <c r="C6" s="17" t="s">
        <v>27</v>
      </c>
      <c r="D6" s="17" t="s">
        <v>33</v>
      </c>
      <c r="E6" s="17" t="s">
        <v>42</v>
      </c>
      <c r="F6" s="17" t="s">
        <v>47</v>
      </c>
      <c r="G6" s="17" t="s">
        <v>55</v>
      </c>
    </row>
    <row r="7" customFormat="false" ht="15" hidden="false" customHeight="false" outlineLevel="0" collapsed="false">
      <c r="B7" s="16" t="n">
        <v>2</v>
      </c>
      <c r="C7" s="17" t="s">
        <v>27</v>
      </c>
      <c r="D7" s="17" t="s">
        <v>33</v>
      </c>
      <c r="E7" s="17" t="s">
        <v>41</v>
      </c>
      <c r="F7" s="17" t="s">
        <v>47</v>
      </c>
      <c r="G7" s="17" t="s">
        <v>55</v>
      </c>
    </row>
    <row r="8" customFormat="false" ht="15" hidden="false" customHeight="false" outlineLevel="0" collapsed="false">
      <c r="B8" s="16" t="n">
        <v>3</v>
      </c>
      <c r="C8" s="17" t="s">
        <v>26</v>
      </c>
      <c r="D8" s="17" t="s">
        <v>33</v>
      </c>
      <c r="E8" s="17" t="s">
        <v>41</v>
      </c>
      <c r="F8" s="17" t="s">
        <v>50</v>
      </c>
      <c r="G8" s="17" t="s">
        <v>54</v>
      </c>
    </row>
    <row r="9" customFormat="false" ht="15" hidden="false" customHeight="false" outlineLevel="0" collapsed="false">
      <c r="B9" s="16" t="n">
        <v>4</v>
      </c>
      <c r="C9" s="17" t="s">
        <v>27</v>
      </c>
      <c r="D9" s="17" t="s">
        <v>35</v>
      </c>
      <c r="E9" s="17" t="s">
        <v>44</v>
      </c>
      <c r="F9" s="17" t="s">
        <v>48</v>
      </c>
      <c r="G9" s="17" t="s">
        <v>55</v>
      </c>
    </row>
    <row r="10" customFormat="false" ht="15" hidden="false" customHeight="false" outlineLevel="0" collapsed="false">
      <c r="B10" s="16" t="n">
        <v>5</v>
      </c>
      <c r="C10" s="17" t="s">
        <v>30</v>
      </c>
      <c r="D10" s="17" t="s">
        <v>33</v>
      </c>
      <c r="E10" s="17" t="s">
        <v>43</v>
      </c>
      <c r="F10" s="17" t="s">
        <v>47</v>
      </c>
      <c r="G10" s="17" t="s">
        <v>54</v>
      </c>
    </row>
    <row r="11" customFormat="false" ht="15" hidden="false" customHeight="false" outlineLevel="0" collapsed="false">
      <c r="B11" s="16" t="n">
        <v>6</v>
      </c>
      <c r="C11" s="17" t="s">
        <v>26</v>
      </c>
      <c r="D11" s="17" t="s">
        <v>33</v>
      </c>
      <c r="E11" s="17" t="s">
        <v>43</v>
      </c>
      <c r="F11" s="17" t="s">
        <v>47</v>
      </c>
      <c r="G11" s="17" t="s">
        <v>55</v>
      </c>
    </row>
    <row r="12" customFormat="false" ht="15" hidden="false" customHeight="false" outlineLevel="0" collapsed="false">
      <c r="B12" s="16" t="n">
        <v>7</v>
      </c>
      <c r="C12" s="17" t="s">
        <v>28</v>
      </c>
      <c r="D12" s="17" t="s">
        <v>34</v>
      </c>
      <c r="E12" s="17" t="s">
        <v>42</v>
      </c>
      <c r="F12" s="17" t="s">
        <v>47</v>
      </c>
      <c r="G12" s="17" t="s">
        <v>54</v>
      </c>
    </row>
    <row r="13" customFormat="false" ht="15" hidden="false" customHeight="false" outlineLevel="0" collapsed="false">
      <c r="B13" s="16" t="n">
        <v>8</v>
      </c>
      <c r="C13" s="17" t="s">
        <v>26</v>
      </c>
      <c r="D13" s="17" t="s">
        <v>35</v>
      </c>
      <c r="E13" s="17" t="s">
        <v>41</v>
      </c>
      <c r="F13" s="17" t="s">
        <v>47</v>
      </c>
      <c r="G13" s="17" t="s">
        <v>55</v>
      </c>
    </row>
    <row r="14" customFormat="false" ht="15" hidden="false" customHeight="false" outlineLevel="0" collapsed="false">
      <c r="B14" s="16" t="n">
        <v>9</v>
      </c>
      <c r="C14" s="17" t="s">
        <v>27</v>
      </c>
      <c r="D14" s="17" t="s">
        <v>33</v>
      </c>
      <c r="E14" s="17" t="s">
        <v>43</v>
      </c>
      <c r="F14" s="17" t="s">
        <v>49</v>
      </c>
      <c r="G14" s="17" t="s">
        <v>54</v>
      </c>
    </row>
    <row r="15" customFormat="false" ht="15" hidden="false" customHeight="false" outlineLevel="0" collapsed="false">
      <c r="B15" s="16" t="n">
        <v>10</v>
      </c>
      <c r="C15" s="17" t="s">
        <v>28</v>
      </c>
      <c r="D15" s="17" t="s">
        <v>35</v>
      </c>
      <c r="E15" s="17" t="s">
        <v>43</v>
      </c>
      <c r="F15" s="17" t="s">
        <v>49</v>
      </c>
      <c r="G15" s="17" t="s">
        <v>54</v>
      </c>
    </row>
    <row r="16" customFormat="false" ht="15" hidden="false" customHeight="false" outlineLevel="0" collapsed="false">
      <c r="B16" s="16" t="n">
        <v>11</v>
      </c>
      <c r="C16" s="17" t="s">
        <v>30</v>
      </c>
      <c r="D16" s="17" t="s">
        <v>33</v>
      </c>
      <c r="E16" s="17" t="s">
        <v>41</v>
      </c>
      <c r="F16" s="17" t="s">
        <v>49</v>
      </c>
      <c r="G16" s="17" t="s">
        <v>54</v>
      </c>
    </row>
    <row r="17" customFormat="false" ht="15" hidden="false" customHeight="false" outlineLevel="0" collapsed="false">
      <c r="B17" s="16" t="n">
        <v>12</v>
      </c>
      <c r="C17" s="17" t="s">
        <v>27</v>
      </c>
      <c r="D17" s="17" t="s">
        <v>33</v>
      </c>
      <c r="E17" s="17" t="s">
        <v>42</v>
      </c>
      <c r="F17" s="17" t="s">
        <v>49</v>
      </c>
      <c r="G17" s="17" t="s">
        <v>55</v>
      </c>
    </row>
    <row r="18" customFormat="false" ht="15" hidden="false" customHeight="false" outlineLevel="0" collapsed="false">
      <c r="B18" s="16" t="n">
        <v>13</v>
      </c>
      <c r="C18" s="17" t="s">
        <v>29</v>
      </c>
      <c r="D18" s="17" t="s">
        <v>34</v>
      </c>
      <c r="E18" s="17" t="s">
        <v>42</v>
      </c>
      <c r="F18" s="17" t="s">
        <v>48</v>
      </c>
      <c r="G18" s="17" t="s">
        <v>55</v>
      </c>
    </row>
    <row r="19" customFormat="false" ht="15" hidden="false" customHeight="false" outlineLevel="0" collapsed="false">
      <c r="B19" s="16" t="n">
        <v>14</v>
      </c>
      <c r="C19" s="17" t="s">
        <v>27</v>
      </c>
      <c r="D19" s="17" t="s">
        <v>37</v>
      </c>
      <c r="E19" s="17" t="s">
        <v>44</v>
      </c>
      <c r="F19" s="17" t="s">
        <v>48</v>
      </c>
      <c r="G19" s="17" t="s">
        <v>56</v>
      </c>
    </row>
    <row r="20" customFormat="false" ht="15" hidden="false" customHeight="false" outlineLevel="0" collapsed="false">
      <c r="B20" s="16" t="n">
        <v>15</v>
      </c>
      <c r="C20" s="17" t="s">
        <v>26</v>
      </c>
      <c r="D20" s="17" t="s">
        <v>35</v>
      </c>
      <c r="E20" s="17" t="s">
        <v>42</v>
      </c>
      <c r="F20" s="17" t="s">
        <v>51</v>
      </c>
      <c r="G20" s="17" t="s">
        <v>57</v>
      </c>
    </row>
    <row r="21" customFormat="false" ht="15" hidden="false" customHeight="false" outlineLevel="0" collapsed="false">
      <c r="B21" s="16" t="n">
        <v>16</v>
      </c>
      <c r="C21" s="17" t="s">
        <v>27</v>
      </c>
      <c r="D21" s="17" t="s">
        <v>34</v>
      </c>
      <c r="E21" s="17" t="s">
        <v>42</v>
      </c>
      <c r="F21" s="17" t="s">
        <v>47</v>
      </c>
      <c r="G21" s="17" t="s">
        <v>55</v>
      </c>
    </row>
    <row r="22" customFormat="false" ht="15" hidden="false" customHeight="false" outlineLevel="0" collapsed="false">
      <c r="B22" s="16" t="n">
        <v>17</v>
      </c>
      <c r="C22" s="17" t="s">
        <v>26</v>
      </c>
      <c r="D22" s="17" t="s">
        <v>33</v>
      </c>
      <c r="E22" s="17" t="s">
        <v>40</v>
      </c>
      <c r="F22" s="17" t="s">
        <v>49</v>
      </c>
      <c r="G22" s="17" t="s">
        <v>54</v>
      </c>
    </row>
    <row r="23" customFormat="false" ht="15" hidden="false" customHeight="false" outlineLevel="0" collapsed="false">
      <c r="B23" s="16" t="n">
        <v>18</v>
      </c>
      <c r="C23" s="17" t="s">
        <v>27</v>
      </c>
      <c r="D23" s="17" t="s">
        <v>34</v>
      </c>
      <c r="E23" s="17" t="s">
        <v>43</v>
      </c>
      <c r="F23" s="17" t="s">
        <v>47</v>
      </c>
      <c r="G23" s="17" t="s">
        <v>55</v>
      </c>
    </row>
    <row r="24" customFormat="false" ht="15" hidden="false" customHeight="false" outlineLevel="0" collapsed="false">
      <c r="B24" s="16" t="n">
        <v>19</v>
      </c>
      <c r="C24" s="17" t="s">
        <v>27</v>
      </c>
      <c r="D24" s="17" t="s">
        <v>37</v>
      </c>
      <c r="E24" s="17" t="s">
        <v>43</v>
      </c>
      <c r="F24" s="17" t="s">
        <v>50</v>
      </c>
      <c r="G24" s="17" t="s">
        <v>54</v>
      </c>
    </row>
    <row r="25" customFormat="false" ht="15" hidden="false" customHeight="false" outlineLevel="0" collapsed="false">
      <c r="B25" s="16" t="n">
        <v>20</v>
      </c>
      <c r="C25" s="17" t="s">
        <v>27</v>
      </c>
      <c r="D25" s="17" t="s">
        <v>34</v>
      </c>
      <c r="E25" s="17" t="s">
        <v>43</v>
      </c>
      <c r="F25" s="17" t="s">
        <v>51</v>
      </c>
      <c r="G25" s="17" t="s">
        <v>54</v>
      </c>
    </row>
    <row r="26" customFormat="false" ht="15" hidden="false" customHeight="false" outlineLevel="0" collapsed="false">
      <c r="B26" s="16" t="n">
        <v>21</v>
      </c>
      <c r="C26" s="17" t="s">
        <v>26</v>
      </c>
      <c r="D26" s="17" t="s">
        <v>33</v>
      </c>
      <c r="E26" s="17" t="s">
        <v>41</v>
      </c>
      <c r="F26" s="17" t="s">
        <v>48</v>
      </c>
      <c r="G26" s="17" t="s">
        <v>55</v>
      </c>
    </row>
    <row r="27" customFormat="false" ht="15" hidden="false" customHeight="false" outlineLevel="0" collapsed="false">
      <c r="B27" s="16" t="n">
        <v>22</v>
      </c>
      <c r="C27" s="17" t="s">
        <v>27</v>
      </c>
      <c r="D27" s="17" t="s">
        <v>33</v>
      </c>
      <c r="E27" s="17" t="s">
        <v>41</v>
      </c>
      <c r="F27" s="17" t="s">
        <v>48</v>
      </c>
      <c r="G27" s="17" t="s">
        <v>55</v>
      </c>
    </row>
    <row r="28" customFormat="false" ht="15" hidden="false" customHeight="false" outlineLevel="0" collapsed="false">
      <c r="B28" s="16" t="n">
        <v>23</v>
      </c>
      <c r="C28" s="17" t="s">
        <v>30</v>
      </c>
      <c r="D28" s="17" t="s">
        <v>35</v>
      </c>
      <c r="E28" s="17" t="s">
        <v>42</v>
      </c>
      <c r="F28" s="17" t="s">
        <v>49</v>
      </c>
      <c r="G28" s="17" t="s">
        <v>56</v>
      </c>
    </row>
    <row r="29" customFormat="false" ht="15" hidden="false" customHeight="false" outlineLevel="0" collapsed="false">
      <c r="B29" s="16" t="n">
        <v>24</v>
      </c>
      <c r="C29" s="17" t="s">
        <v>26</v>
      </c>
      <c r="D29" s="17" t="s">
        <v>37</v>
      </c>
      <c r="E29" s="17" t="s">
        <v>42</v>
      </c>
      <c r="F29" s="17" t="s">
        <v>50</v>
      </c>
      <c r="G29" s="17" t="s">
        <v>56</v>
      </c>
    </row>
    <row r="30" customFormat="false" ht="15" hidden="false" customHeight="false" outlineLevel="0" collapsed="false">
      <c r="B30" s="16" t="n">
        <v>25</v>
      </c>
      <c r="C30" s="17" t="s">
        <v>27</v>
      </c>
      <c r="D30" s="17" t="s">
        <v>34</v>
      </c>
      <c r="E30" s="17" t="s">
        <v>40</v>
      </c>
      <c r="F30" s="17" t="s">
        <v>49</v>
      </c>
      <c r="G30" s="17" t="s">
        <v>54</v>
      </c>
    </row>
    <row r="31" customFormat="false" ht="15" hidden="false" customHeight="false" outlineLevel="0" collapsed="false">
      <c r="B31" s="16" t="n">
        <v>26</v>
      </c>
      <c r="C31" s="17" t="s">
        <v>26</v>
      </c>
      <c r="D31" s="17" t="s">
        <v>33</v>
      </c>
      <c r="E31" s="17" t="s">
        <v>41</v>
      </c>
      <c r="F31" s="17" t="s">
        <v>48</v>
      </c>
      <c r="G31" s="17" t="s">
        <v>54</v>
      </c>
    </row>
    <row r="32" customFormat="false" ht="15" hidden="false" customHeight="false" outlineLevel="0" collapsed="false">
      <c r="B32" s="16" t="n">
        <v>27</v>
      </c>
      <c r="C32" s="17" t="s">
        <v>26</v>
      </c>
      <c r="D32" s="17" t="s">
        <v>33</v>
      </c>
      <c r="E32" s="17" t="s">
        <v>40</v>
      </c>
      <c r="F32" s="17" t="s">
        <v>48</v>
      </c>
      <c r="G32" s="17" t="s">
        <v>54</v>
      </c>
    </row>
    <row r="33" customFormat="false" ht="15" hidden="false" customHeight="false" outlineLevel="0" collapsed="false">
      <c r="B33" s="16" t="n">
        <v>28</v>
      </c>
      <c r="C33" s="17" t="s">
        <v>29</v>
      </c>
      <c r="D33" s="17" t="s">
        <v>35</v>
      </c>
      <c r="E33" s="17" t="s">
        <v>40</v>
      </c>
      <c r="F33" s="17" t="s">
        <v>47</v>
      </c>
      <c r="G33" s="17" t="s">
        <v>54</v>
      </c>
    </row>
    <row r="34" customFormat="false" ht="15" hidden="false" customHeight="false" outlineLevel="0" collapsed="false">
      <c r="B34" s="16" t="n">
        <v>29</v>
      </c>
      <c r="C34" s="17" t="s">
        <v>27</v>
      </c>
      <c r="D34" s="17" t="s">
        <v>33</v>
      </c>
      <c r="E34" s="17" t="s">
        <v>43</v>
      </c>
      <c r="F34" s="17" t="s">
        <v>51</v>
      </c>
      <c r="G34" s="17" t="s">
        <v>55</v>
      </c>
    </row>
    <row r="35" customFormat="false" ht="15" hidden="false" customHeight="false" outlineLevel="0" collapsed="false">
      <c r="B35" s="16" t="n">
        <v>30</v>
      </c>
      <c r="C35" s="17" t="s">
        <v>27</v>
      </c>
      <c r="D35" s="17" t="s">
        <v>33</v>
      </c>
      <c r="E35" s="17" t="s">
        <v>40</v>
      </c>
      <c r="F35" s="17" t="s">
        <v>48</v>
      </c>
      <c r="G35" s="17" t="s">
        <v>54</v>
      </c>
    </row>
    <row r="36" customFormat="false" ht="15" hidden="false" customHeight="false" outlineLevel="0" collapsed="false">
      <c r="B36" s="16" t="n">
        <v>31</v>
      </c>
      <c r="C36" s="17" t="s">
        <v>29</v>
      </c>
      <c r="D36" s="17" t="s">
        <v>33</v>
      </c>
      <c r="E36" s="17" t="s">
        <v>40</v>
      </c>
      <c r="F36" s="17" t="s">
        <v>51</v>
      </c>
      <c r="G36" s="17" t="s">
        <v>55</v>
      </c>
    </row>
    <row r="37" customFormat="false" ht="15" hidden="false" customHeight="false" outlineLevel="0" collapsed="false">
      <c r="B37" s="16" t="n">
        <v>32</v>
      </c>
      <c r="C37" s="17" t="s">
        <v>26</v>
      </c>
      <c r="D37" s="17" t="s">
        <v>35</v>
      </c>
      <c r="E37" s="17" t="s">
        <v>40</v>
      </c>
      <c r="F37" s="17" t="s">
        <v>48</v>
      </c>
      <c r="G37" s="17" t="s">
        <v>51</v>
      </c>
    </row>
    <row r="38" customFormat="false" ht="15" hidden="false" customHeight="false" outlineLevel="0" collapsed="false">
      <c r="B38" s="16" t="n">
        <v>33</v>
      </c>
      <c r="C38" s="17" t="s">
        <v>29</v>
      </c>
      <c r="D38" s="17" t="s">
        <v>35</v>
      </c>
      <c r="E38" s="17" t="s">
        <v>41</v>
      </c>
      <c r="F38" s="17" t="s">
        <v>48</v>
      </c>
      <c r="G38" s="17" t="s">
        <v>54</v>
      </c>
    </row>
    <row r="39" customFormat="false" ht="15" hidden="false" customHeight="false" outlineLevel="0" collapsed="false">
      <c r="B39" s="16" t="n">
        <v>34</v>
      </c>
      <c r="C39" s="17" t="s">
        <v>28</v>
      </c>
      <c r="D39" s="17" t="s">
        <v>35</v>
      </c>
      <c r="E39" s="17" t="s">
        <v>42</v>
      </c>
      <c r="F39" s="17" t="s">
        <v>47</v>
      </c>
      <c r="G39" s="17" t="s">
        <v>54</v>
      </c>
    </row>
    <row r="40" customFormat="false" ht="15" hidden="false" customHeight="false" outlineLevel="0" collapsed="false">
      <c r="B40" s="16" t="n">
        <v>35</v>
      </c>
      <c r="C40" s="17" t="s">
        <v>29</v>
      </c>
      <c r="D40" s="17" t="s">
        <v>37</v>
      </c>
      <c r="E40" s="17" t="s">
        <v>43</v>
      </c>
      <c r="F40" s="17" t="s">
        <v>50</v>
      </c>
      <c r="G40" s="17" t="s">
        <v>56</v>
      </c>
    </row>
    <row r="41" customFormat="false" ht="15" hidden="false" customHeight="false" outlineLevel="0" collapsed="false">
      <c r="B41" s="16" t="n">
        <v>36</v>
      </c>
      <c r="C41" s="17" t="s">
        <v>28</v>
      </c>
      <c r="D41" s="17" t="s">
        <v>33</v>
      </c>
      <c r="E41" s="17" t="s">
        <v>42</v>
      </c>
      <c r="F41" s="17" t="s">
        <v>48</v>
      </c>
      <c r="G41" s="17" t="s">
        <v>54</v>
      </c>
    </row>
    <row r="42" customFormat="false" ht="15" hidden="false" customHeight="false" outlineLevel="0" collapsed="false">
      <c r="B42" s="16" t="n">
        <v>37</v>
      </c>
      <c r="C42" s="17" t="s">
        <v>26</v>
      </c>
      <c r="D42" s="17" t="s">
        <v>33</v>
      </c>
      <c r="E42" s="17" t="s">
        <v>41</v>
      </c>
      <c r="F42" s="17" t="s">
        <v>49</v>
      </c>
      <c r="G42" s="17" t="s">
        <v>51</v>
      </c>
    </row>
    <row r="43" customFormat="false" ht="15" hidden="false" customHeight="false" outlineLevel="0" collapsed="false">
      <c r="B43" s="16" t="n">
        <v>38</v>
      </c>
      <c r="C43" s="17" t="s">
        <v>27</v>
      </c>
      <c r="D43" s="17" t="s">
        <v>37</v>
      </c>
      <c r="E43" s="17" t="s">
        <v>44</v>
      </c>
      <c r="F43" s="17" t="s">
        <v>51</v>
      </c>
      <c r="G43" s="17" t="s">
        <v>54</v>
      </c>
    </row>
    <row r="44" customFormat="false" ht="15" hidden="false" customHeight="false" outlineLevel="0" collapsed="false">
      <c r="B44" s="16" t="n">
        <v>39</v>
      </c>
      <c r="C44" s="17" t="s">
        <v>27</v>
      </c>
      <c r="D44" s="17" t="s">
        <v>33</v>
      </c>
      <c r="E44" s="17" t="s">
        <v>41</v>
      </c>
      <c r="F44" s="17" t="s">
        <v>47</v>
      </c>
      <c r="G44" s="17" t="s">
        <v>56</v>
      </c>
    </row>
    <row r="45" customFormat="false" ht="15" hidden="false" customHeight="false" outlineLevel="0" collapsed="false">
      <c r="B45" s="16" t="n">
        <v>40</v>
      </c>
      <c r="C45" s="17" t="s">
        <v>29</v>
      </c>
      <c r="D45" s="17" t="s">
        <v>37</v>
      </c>
      <c r="E45" s="17" t="s">
        <v>41</v>
      </c>
      <c r="F45" s="17" t="s">
        <v>49</v>
      </c>
      <c r="G45" s="17" t="s">
        <v>56</v>
      </c>
    </row>
    <row r="46" customFormat="false" ht="15" hidden="false" customHeight="false" outlineLevel="0" collapsed="false">
      <c r="B46" s="16" t="n">
        <v>41</v>
      </c>
      <c r="C46" s="17" t="s">
        <v>26</v>
      </c>
      <c r="D46" s="17" t="s">
        <v>35</v>
      </c>
      <c r="E46" s="17" t="s">
        <v>43</v>
      </c>
      <c r="F46" s="17" t="s">
        <v>50</v>
      </c>
      <c r="G46" s="17" t="s">
        <v>56</v>
      </c>
    </row>
    <row r="47" customFormat="false" ht="15" hidden="false" customHeight="false" outlineLevel="0" collapsed="false">
      <c r="B47" s="16" t="n">
        <v>42</v>
      </c>
      <c r="C47" s="17" t="s">
        <v>27</v>
      </c>
      <c r="D47" s="17" t="s">
        <v>33</v>
      </c>
      <c r="E47" s="17" t="s">
        <v>43</v>
      </c>
      <c r="F47" s="17" t="s">
        <v>48</v>
      </c>
      <c r="G47" s="17" t="s">
        <v>56</v>
      </c>
    </row>
    <row r="48" customFormat="false" ht="15" hidden="false" customHeight="false" outlineLevel="0" collapsed="false">
      <c r="B48" s="16" t="n">
        <v>43</v>
      </c>
      <c r="C48" s="17" t="s">
        <v>30</v>
      </c>
      <c r="D48" s="17" t="s">
        <v>34</v>
      </c>
      <c r="E48" s="17" t="s">
        <v>41</v>
      </c>
      <c r="F48" s="17" t="s">
        <v>50</v>
      </c>
      <c r="G48" s="17" t="s">
        <v>56</v>
      </c>
    </row>
    <row r="49" customFormat="false" ht="15" hidden="false" customHeight="false" outlineLevel="0" collapsed="false">
      <c r="B49" s="16" t="n">
        <v>44</v>
      </c>
      <c r="C49" s="17" t="s">
        <v>26</v>
      </c>
      <c r="D49" s="17" t="s">
        <v>33</v>
      </c>
      <c r="E49" s="17" t="s">
        <v>40</v>
      </c>
      <c r="F49" s="17" t="s">
        <v>50</v>
      </c>
      <c r="G49" s="17" t="s">
        <v>56</v>
      </c>
    </row>
    <row r="50" customFormat="false" ht="15" hidden="false" customHeight="false" outlineLevel="0" collapsed="false">
      <c r="B50" s="16" t="n">
        <v>45</v>
      </c>
      <c r="C50" s="17" t="s">
        <v>26</v>
      </c>
      <c r="D50" s="17" t="s">
        <v>37</v>
      </c>
      <c r="E50" s="17" t="s">
        <v>44</v>
      </c>
      <c r="F50" s="17" t="s">
        <v>49</v>
      </c>
      <c r="G50" s="17" t="s">
        <v>54</v>
      </c>
    </row>
    <row r="51" customFormat="false" ht="15" hidden="false" customHeight="false" outlineLevel="0" collapsed="false">
      <c r="B51" s="16" t="n">
        <v>46</v>
      </c>
      <c r="C51" s="17" t="s">
        <v>27</v>
      </c>
      <c r="D51" s="17" t="s">
        <v>33</v>
      </c>
      <c r="E51" s="17" t="s">
        <v>40</v>
      </c>
      <c r="F51" s="17" t="s">
        <v>51</v>
      </c>
      <c r="G51" s="17" t="s">
        <v>56</v>
      </c>
    </row>
    <row r="52" customFormat="false" ht="15" hidden="false" customHeight="false" outlineLevel="0" collapsed="false">
      <c r="B52" s="16" t="n">
        <v>47</v>
      </c>
      <c r="C52" s="17" t="s">
        <v>27</v>
      </c>
      <c r="D52" s="17" t="s">
        <v>37</v>
      </c>
      <c r="E52" s="17" t="s">
        <v>41</v>
      </c>
      <c r="F52" s="17" t="s">
        <v>50</v>
      </c>
      <c r="G52" s="17" t="s">
        <v>57</v>
      </c>
    </row>
    <row r="53" customFormat="false" ht="15" hidden="false" customHeight="false" outlineLevel="0" collapsed="false">
      <c r="B53" s="16" t="n">
        <v>48</v>
      </c>
      <c r="C53" s="17" t="s">
        <v>26</v>
      </c>
      <c r="D53" s="17" t="s">
        <v>33</v>
      </c>
      <c r="E53" s="17" t="s">
        <v>41</v>
      </c>
      <c r="F53" s="17" t="s">
        <v>47</v>
      </c>
      <c r="G53" s="17" t="s">
        <v>55</v>
      </c>
    </row>
    <row r="54" customFormat="false" ht="15" hidden="false" customHeight="false" outlineLevel="0" collapsed="false">
      <c r="B54" s="16" t="n">
        <v>49</v>
      </c>
      <c r="C54" s="17" t="s">
        <v>27</v>
      </c>
      <c r="D54" s="17" t="s">
        <v>34</v>
      </c>
      <c r="E54" s="17" t="s">
        <v>40</v>
      </c>
      <c r="F54" s="17" t="s">
        <v>50</v>
      </c>
      <c r="G54" s="17" t="s">
        <v>54</v>
      </c>
    </row>
    <row r="55" customFormat="false" ht="15" hidden="false" customHeight="false" outlineLevel="0" collapsed="false">
      <c r="B55" s="16" t="n">
        <v>50</v>
      </c>
      <c r="C55" s="17" t="s">
        <v>27</v>
      </c>
      <c r="D55" s="17" t="s">
        <v>35</v>
      </c>
      <c r="E55" s="17" t="s">
        <v>43</v>
      </c>
      <c r="F55" s="17" t="s">
        <v>48</v>
      </c>
      <c r="G55" s="17" t="s">
        <v>57</v>
      </c>
    </row>
    <row r="56" customFormat="false" ht="15" hidden="false" customHeight="false" outlineLevel="0" collapsed="false">
      <c r="B56" s="16" t="n">
        <v>51</v>
      </c>
      <c r="C56" s="17" t="s">
        <v>27</v>
      </c>
      <c r="D56" s="17" t="s">
        <v>35</v>
      </c>
      <c r="E56" s="17" t="s">
        <v>42</v>
      </c>
      <c r="F56" s="17" t="s">
        <v>47</v>
      </c>
      <c r="G56" s="17" t="s">
        <v>55</v>
      </c>
    </row>
    <row r="57" customFormat="false" ht="15" hidden="false" customHeight="false" outlineLevel="0" collapsed="false">
      <c r="B57" s="16" t="n">
        <v>52</v>
      </c>
      <c r="C57" s="17" t="s">
        <v>26</v>
      </c>
      <c r="D57" s="17" t="s">
        <v>33</v>
      </c>
      <c r="E57" s="17" t="s">
        <v>43</v>
      </c>
      <c r="F57" s="17" t="s">
        <v>47</v>
      </c>
      <c r="G57" s="17" t="s">
        <v>55</v>
      </c>
    </row>
    <row r="58" customFormat="false" ht="15" hidden="false" customHeight="false" outlineLevel="0" collapsed="false">
      <c r="B58" s="16" t="n">
        <v>53</v>
      </c>
      <c r="C58" s="17" t="s">
        <v>28</v>
      </c>
      <c r="D58" s="17" t="s">
        <v>35</v>
      </c>
      <c r="E58" s="17" t="s">
        <v>41</v>
      </c>
      <c r="F58" s="17" t="s">
        <v>48</v>
      </c>
      <c r="G58" s="17" t="s">
        <v>55</v>
      </c>
    </row>
    <row r="59" customFormat="false" ht="15" hidden="false" customHeight="false" outlineLevel="0" collapsed="false">
      <c r="B59" s="16" t="n">
        <v>54</v>
      </c>
      <c r="C59" s="17" t="s">
        <v>28</v>
      </c>
      <c r="D59" s="17" t="s">
        <v>33</v>
      </c>
      <c r="E59" s="17" t="s">
        <v>42</v>
      </c>
      <c r="F59" s="17" t="s">
        <v>47</v>
      </c>
      <c r="G59" s="17" t="s">
        <v>54</v>
      </c>
    </row>
    <row r="60" customFormat="false" ht="15" hidden="false" customHeight="false" outlineLevel="0" collapsed="false">
      <c r="B60" s="16" t="n">
        <v>55</v>
      </c>
      <c r="C60" s="17" t="s">
        <v>28</v>
      </c>
      <c r="D60" s="17" t="s">
        <v>34</v>
      </c>
      <c r="E60" s="17" t="s">
        <v>42</v>
      </c>
      <c r="F60" s="17" t="s">
        <v>49</v>
      </c>
      <c r="G60" s="17" t="s">
        <v>57</v>
      </c>
    </row>
    <row r="61" customFormat="false" ht="15" hidden="false" customHeight="false" outlineLevel="0" collapsed="false">
      <c r="B61" s="16" t="n">
        <v>56</v>
      </c>
      <c r="C61" s="17" t="s">
        <v>27</v>
      </c>
      <c r="D61" s="17" t="s">
        <v>35</v>
      </c>
      <c r="E61" s="17" t="s">
        <v>41</v>
      </c>
      <c r="F61" s="17" t="s">
        <v>48</v>
      </c>
      <c r="G61" s="17" t="s">
        <v>56</v>
      </c>
    </row>
    <row r="62" customFormat="false" ht="15" hidden="false" customHeight="false" outlineLevel="0" collapsed="false">
      <c r="B62" s="16" t="n">
        <v>57</v>
      </c>
      <c r="C62" s="17" t="s">
        <v>27</v>
      </c>
      <c r="D62" s="17" t="s">
        <v>35</v>
      </c>
      <c r="E62" s="17" t="s">
        <v>41</v>
      </c>
      <c r="F62" s="17" t="s">
        <v>50</v>
      </c>
      <c r="G62" s="17" t="s">
        <v>56</v>
      </c>
    </row>
    <row r="63" customFormat="false" ht="15" hidden="false" customHeight="false" outlineLevel="0" collapsed="false">
      <c r="B63" s="16" t="n">
        <v>58</v>
      </c>
      <c r="C63" s="17" t="s">
        <v>29</v>
      </c>
      <c r="D63" s="17" t="s">
        <v>37</v>
      </c>
      <c r="E63" s="17" t="s">
        <v>41</v>
      </c>
      <c r="F63" s="17" t="s">
        <v>48</v>
      </c>
      <c r="G63" s="17" t="s">
        <v>57</v>
      </c>
    </row>
    <row r="64" customFormat="false" ht="15" hidden="false" customHeight="false" outlineLevel="0" collapsed="false">
      <c r="B64" s="16" t="n">
        <v>59</v>
      </c>
      <c r="C64" s="17" t="s">
        <v>29</v>
      </c>
      <c r="D64" s="17" t="s">
        <v>33</v>
      </c>
      <c r="E64" s="17" t="s">
        <v>40</v>
      </c>
      <c r="F64" s="17" t="s">
        <v>48</v>
      </c>
      <c r="G64" s="17" t="s">
        <v>54</v>
      </c>
    </row>
    <row r="65" customFormat="false" ht="15" hidden="false" customHeight="false" outlineLevel="0" collapsed="false">
      <c r="B65" s="16" t="n">
        <v>60</v>
      </c>
      <c r="C65" s="17" t="s">
        <v>27</v>
      </c>
      <c r="D65" s="17" t="s">
        <v>33</v>
      </c>
      <c r="E65" s="17" t="s">
        <v>42</v>
      </c>
      <c r="F65" s="17" t="s">
        <v>50</v>
      </c>
      <c r="G65" s="17" t="s">
        <v>57</v>
      </c>
    </row>
    <row r="66" customFormat="false" ht="15" hidden="false" customHeight="false" outlineLevel="0" collapsed="false">
      <c r="B66" s="16" t="n">
        <v>61</v>
      </c>
      <c r="C66" s="17" t="s">
        <v>26</v>
      </c>
      <c r="D66" s="17" t="s">
        <v>36</v>
      </c>
      <c r="E66" s="17" t="s">
        <v>42</v>
      </c>
      <c r="F66" s="17" t="s">
        <v>47</v>
      </c>
      <c r="G66" s="17" t="s">
        <v>57</v>
      </c>
    </row>
    <row r="67" customFormat="false" ht="15" hidden="false" customHeight="false" outlineLevel="0" collapsed="false">
      <c r="B67" s="16" t="n">
        <v>62</v>
      </c>
      <c r="C67" s="17" t="s">
        <v>30</v>
      </c>
      <c r="D67" s="17" t="s">
        <v>33</v>
      </c>
      <c r="E67" s="17" t="s">
        <v>44</v>
      </c>
      <c r="F67" s="17" t="s">
        <v>48</v>
      </c>
      <c r="G67" s="17" t="s">
        <v>55</v>
      </c>
    </row>
    <row r="68" customFormat="false" ht="15" hidden="false" customHeight="false" outlineLevel="0" collapsed="false">
      <c r="B68" s="16" t="n">
        <v>63</v>
      </c>
      <c r="C68" s="17"/>
      <c r="D68" s="17"/>
      <c r="E68" s="17"/>
      <c r="F68" s="17"/>
      <c r="G68" s="17"/>
    </row>
    <row r="69" customFormat="false" ht="15" hidden="false" customHeight="false" outlineLevel="0" collapsed="false">
      <c r="B69" s="16" t="n">
        <v>64</v>
      </c>
      <c r="C69" s="17"/>
      <c r="D69" s="17"/>
      <c r="E69" s="17"/>
      <c r="F69" s="17"/>
      <c r="G69" s="17"/>
    </row>
    <row r="70" customFormat="false" ht="15" hidden="false" customHeight="false" outlineLevel="0" collapsed="false">
      <c r="B70" s="16" t="n">
        <v>65</v>
      </c>
      <c r="C70" s="17"/>
      <c r="D70" s="17"/>
      <c r="E70" s="17"/>
      <c r="F70" s="17"/>
      <c r="G70" s="17"/>
    </row>
    <row r="71" customFormat="false" ht="15" hidden="false" customHeight="false" outlineLevel="0" collapsed="false">
      <c r="B71" s="16" t="n">
        <v>66</v>
      </c>
      <c r="C71" s="17"/>
      <c r="D71" s="17"/>
      <c r="E71" s="17"/>
      <c r="F71" s="17"/>
      <c r="G71" s="17"/>
    </row>
    <row r="72" customFormat="false" ht="15" hidden="false" customHeight="false" outlineLevel="0" collapsed="false">
      <c r="B72" s="16" t="n">
        <v>67</v>
      </c>
      <c r="C72" s="17"/>
      <c r="D72" s="17"/>
      <c r="E72" s="17"/>
      <c r="F72" s="17"/>
      <c r="G72" s="17"/>
    </row>
    <row r="73" customFormat="false" ht="15" hidden="false" customHeight="false" outlineLevel="0" collapsed="false">
      <c r="B73" s="16" t="n">
        <v>68</v>
      </c>
      <c r="C73" s="17"/>
      <c r="D73" s="17"/>
      <c r="E73" s="17"/>
      <c r="F73" s="17"/>
      <c r="G73" s="17"/>
    </row>
    <row r="74" customFormat="false" ht="15" hidden="false" customHeight="false" outlineLevel="0" collapsed="false">
      <c r="B74" s="16" t="n">
        <v>69</v>
      </c>
      <c r="C74" s="17"/>
      <c r="D74" s="17"/>
      <c r="E74" s="17"/>
      <c r="F74" s="17"/>
      <c r="G74" s="17"/>
    </row>
    <row r="75" customFormat="false" ht="15" hidden="false" customHeight="false" outlineLevel="0" collapsed="false">
      <c r="B75" s="16" t="n">
        <v>70</v>
      </c>
      <c r="C75" s="17"/>
      <c r="D75" s="17"/>
      <c r="E75" s="17"/>
      <c r="F75" s="17"/>
      <c r="G75" s="17"/>
    </row>
    <row r="76" customFormat="false" ht="15" hidden="false" customHeight="false" outlineLevel="0" collapsed="false">
      <c r="B76" s="16" t="n">
        <v>71</v>
      </c>
      <c r="C76" s="17"/>
      <c r="D76" s="17"/>
      <c r="E76" s="17"/>
      <c r="F76" s="17"/>
      <c r="G76" s="17"/>
    </row>
    <row r="77" customFormat="false" ht="15" hidden="false" customHeight="false" outlineLevel="0" collapsed="false">
      <c r="B77" s="16" t="n">
        <v>72</v>
      </c>
      <c r="C77" s="17"/>
      <c r="D77" s="17"/>
      <c r="E77" s="17"/>
      <c r="F77" s="17"/>
      <c r="G77" s="17"/>
    </row>
    <row r="78" customFormat="false" ht="15" hidden="false" customHeight="false" outlineLevel="0" collapsed="false">
      <c r="B78" s="16" t="n">
        <v>73</v>
      </c>
      <c r="C78" s="17"/>
      <c r="D78" s="17"/>
      <c r="E78" s="17"/>
      <c r="F78" s="17"/>
      <c r="G78" s="17"/>
    </row>
    <row r="79" customFormat="false" ht="15" hidden="false" customHeight="false" outlineLevel="0" collapsed="false">
      <c r="B79" s="16" t="n">
        <v>74</v>
      </c>
      <c r="C79" s="17"/>
      <c r="D79" s="17"/>
      <c r="E79" s="17"/>
      <c r="F79" s="17"/>
      <c r="G79" s="17"/>
    </row>
    <row r="80" customFormat="false" ht="15" hidden="false" customHeight="false" outlineLevel="0" collapsed="false">
      <c r="B80" s="16" t="n">
        <v>75</v>
      </c>
      <c r="C80" s="17"/>
      <c r="D80" s="17"/>
      <c r="E80" s="17"/>
      <c r="F80" s="17"/>
      <c r="G80" s="17"/>
    </row>
    <row r="81" customFormat="false" ht="15" hidden="false" customHeight="false" outlineLevel="0" collapsed="false">
      <c r="B81" s="16" t="n">
        <v>76</v>
      </c>
      <c r="C81" s="17"/>
      <c r="D81" s="17"/>
      <c r="E81" s="17"/>
      <c r="F81" s="17"/>
      <c r="G81" s="17"/>
    </row>
    <row r="82" customFormat="false" ht="15" hidden="false" customHeight="false" outlineLevel="0" collapsed="false">
      <c r="B82" s="16" t="n">
        <v>77</v>
      </c>
      <c r="C82" s="17"/>
      <c r="D82" s="17"/>
      <c r="E82" s="17"/>
      <c r="F82" s="17"/>
      <c r="G82" s="17"/>
    </row>
    <row r="83" customFormat="false" ht="15" hidden="false" customHeight="false" outlineLevel="0" collapsed="false">
      <c r="B83" s="16" t="n">
        <v>78</v>
      </c>
      <c r="C83" s="17"/>
      <c r="D83" s="17"/>
      <c r="E83" s="17"/>
      <c r="F83" s="17"/>
      <c r="G83" s="17"/>
    </row>
    <row r="84" customFormat="false" ht="15" hidden="false" customHeight="false" outlineLevel="0" collapsed="false">
      <c r="B84" s="16" t="n">
        <v>79</v>
      </c>
      <c r="C84" s="17"/>
      <c r="D84" s="17"/>
      <c r="E84" s="17"/>
      <c r="F84" s="17"/>
      <c r="G84" s="17"/>
    </row>
    <row r="85" customFormat="false" ht="15" hidden="false" customHeight="false" outlineLevel="0" collapsed="false">
      <c r="B85" s="16" t="n">
        <v>80</v>
      </c>
      <c r="C85" s="17"/>
      <c r="D85" s="17"/>
      <c r="E85" s="17"/>
      <c r="F85" s="17"/>
      <c r="G85" s="17"/>
    </row>
    <row r="86" customFormat="false" ht="15" hidden="false" customHeight="false" outlineLevel="0" collapsed="false">
      <c r="B86" s="16" t="n">
        <v>81</v>
      </c>
      <c r="C86" s="17"/>
      <c r="D86" s="17"/>
      <c r="E86" s="17"/>
      <c r="F86" s="17"/>
      <c r="G86" s="17"/>
    </row>
    <row r="87" customFormat="false" ht="15" hidden="false" customHeight="false" outlineLevel="0" collapsed="false">
      <c r="B87" s="16" t="n">
        <v>82</v>
      </c>
      <c r="C87" s="17"/>
      <c r="D87" s="17"/>
      <c r="E87" s="17"/>
      <c r="F87" s="17"/>
      <c r="G87" s="17"/>
    </row>
    <row r="88" customFormat="false" ht="15" hidden="false" customHeight="false" outlineLevel="0" collapsed="false">
      <c r="B88" s="16" t="n">
        <v>83</v>
      </c>
      <c r="C88" s="17"/>
      <c r="D88" s="17"/>
      <c r="E88" s="17"/>
      <c r="F88" s="17"/>
      <c r="G88" s="17"/>
    </row>
    <row r="89" customFormat="false" ht="15" hidden="false" customHeight="false" outlineLevel="0" collapsed="false">
      <c r="B89" s="16" t="n">
        <v>84</v>
      </c>
      <c r="C89" s="17"/>
      <c r="D89" s="17"/>
      <c r="E89" s="17"/>
      <c r="F89" s="17"/>
      <c r="G89" s="17"/>
    </row>
    <row r="90" customFormat="false" ht="15" hidden="false" customHeight="false" outlineLevel="0" collapsed="false">
      <c r="B90" s="16" t="n">
        <v>85</v>
      </c>
      <c r="C90" s="17"/>
      <c r="D90" s="17"/>
      <c r="E90" s="17"/>
      <c r="F90" s="17"/>
      <c r="G90" s="17"/>
    </row>
    <row r="91" customFormat="false" ht="15" hidden="false" customHeight="false" outlineLevel="0" collapsed="false">
      <c r="B91" s="16" t="n">
        <v>86</v>
      </c>
      <c r="C91" s="17"/>
      <c r="D91" s="17"/>
      <c r="E91" s="17"/>
      <c r="F91" s="17"/>
      <c r="G91" s="17"/>
    </row>
    <row r="92" customFormat="false" ht="15" hidden="false" customHeight="false" outlineLevel="0" collapsed="false">
      <c r="B92" s="16" t="n">
        <v>87</v>
      </c>
      <c r="C92" s="17"/>
      <c r="D92" s="17"/>
      <c r="E92" s="17"/>
      <c r="F92" s="17"/>
      <c r="G92" s="17"/>
    </row>
    <row r="93" customFormat="false" ht="15" hidden="false" customHeight="false" outlineLevel="0" collapsed="false">
      <c r="B93" s="16" t="n">
        <v>88</v>
      </c>
      <c r="C93" s="17"/>
      <c r="D93" s="17"/>
      <c r="E93" s="17"/>
      <c r="F93" s="17"/>
      <c r="G93" s="17"/>
    </row>
    <row r="94" customFormat="false" ht="15" hidden="false" customHeight="false" outlineLevel="0" collapsed="false">
      <c r="B94" s="16" t="n">
        <v>89</v>
      </c>
      <c r="C94" s="17"/>
      <c r="D94" s="17"/>
      <c r="E94" s="17"/>
      <c r="F94" s="17"/>
      <c r="G94" s="17"/>
    </row>
    <row r="95" customFormat="false" ht="15" hidden="false" customHeight="false" outlineLevel="0" collapsed="false">
      <c r="B95" s="16" t="n">
        <v>90</v>
      </c>
      <c r="C95" s="17"/>
      <c r="D95" s="17"/>
      <c r="E95" s="17"/>
      <c r="F95" s="17"/>
      <c r="G95" s="17"/>
    </row>
    <row r="96" customFormat="false" ht="15" hidden="false" customHeight="false" outlineLevel="0" collapsed="false">
      <c r="B96" s="16" t="n">
        <v>91</v>
      </c>
      <c r="C96" s="17"/>
      <c r="D96" s="17"/>
      <c r="E96" s="17"/>
      <c r="F96" s="17"/>
      <c r="G96" s="17"/>
    </row>
    <row r="97" customFormat="false" ht="15" hidden="false" customHeight="false" outlineLevel="0" collapsed="false">
      <c r="B97" s="16" t="n">
        <v>92</v>
      </c>
      <c r="C97" s="17"/>
      <c r="D97" s="17"/>
      <c r="E97" s="17"/>
      <c r="F97" s="17"/>
      <c r="G97" s="17"/>
    </row>
    <row r="98" customFormat="false" ht="15" hidden="false" customHeight="false" outlineLevel="0" collapsed="false">
      <c r="B98" s="16" t="n">
        <v>93</v>
      </c>
      <c r="C98" s="17"/>
      <c r="D98" s="17"/>
      <c r="E98" s="17"/>
      <c r="F98" s="17"/>
      <c r="G98" s="17"/>
    </row>
    <row r="99" customFormat="false" ht="15" hidden="false" customHeight="false" outlineLevel="0" collapsed="false">
      <c r="B99" s="16" t="n">
        <v>94</v>
      </c>
      <c r="C99" s="17"/>
      <c r="D99" s="17"/>
      <c r="E99" s="17"/>
      <c r="F99" s="17"/>
      <c r="G99" s="17"/>
    </row>
    <row r="100" customFormat="false" ht="15" hidden="false" customHeight="false" outlineLevel="0" collapsed="false">
      <c r="B100" s="16" t="n">
        <v>95</v>
      </c>
      <c r="C100" s="17"/>
      <c r="D100" s="17"/>
      <c r="E100" s="17"/>
      <c r="F100" s="17"/>
      <c r="G100" s="17"/>
    </row>
    <row r="101" customFormat="false" ht="15" hidden="false" customHeight="false" outlineLevel="0" collapsed="false">
      <c r="B101" s="16" t="n">
        <v>96</v>
      </c>
      <c r="C101" s="17"/>
      <c r="D101" s="17"/>
      <c r="E101" s="17"/>
      <c r="F101" s="17"/>
      <c r="G101" s="17"/>
    </row>
    <row r="102" customFormat="false" ht="15" hidden="false" customHeight="false" outlineLevel="0" collapsed="false">
      <c r="B102" s="16" t="n">
        <v>97</v>
      </c>
      <c r="C102" s="17"/>
      <c r="D102" s="17"/>
      <c r="E102" s="17"/>
      <c r="F102" s="17"/>
      <c r="G102" s="17"/>
    </row>
    <row r="103" customFormat="false" ht="15" hidden="false" customHeight="false" outlineLevel="0" collapsed="false">
      <c r="B103" s="16" t="n">
        <v>98</v>
      </c>
      <c r="C103" s="17"/>
      <c r="D103" s="17"/>
      <c r="E103" s="17"/>
      <c r="F103" s="17"/>
      <c r="G103" s="17"/>
    </row>
    <row r="104" customFormat="false" ht="15" hidden="false" customHeight="false" outlineLevel="0" collapsed="false">
      <c r="B104" s="16" t="n">
        <v>99</v>
      </c>
      <c r="C104" s="17"/>
      <c r="D104" s="17"/>
      <c r="E104" s="17"/>
      <c r="F104" s="17"/>
      <c r="G104" s="17"/>
    </row>
    <row r="105" customFormat="false" ht="15" hidden="false" customHeight="false" outlineLevel="0" collapsed="false">
      <c r="B105" s="16" t="n">
        <v>100</v>
      </c>
      <c r="C105" s="17"/>
      <c r="D105" s="17"/>
      <c r="E105" s="17"/>
      <c r="F105" s="17"/>
      <c r="G105" s="17"/>
    </row>
    <row r="106" customFormat="false" ht="15" hidden="false" customHeight="false" outlineLevel="0" collapsed="false">
      <c r="B106" s="16" t="n">
        <v>101</v>
      </c>
      <c r="C106" s="17"/>
      <c r="D106" s="17"/>
      <c r="E106" s="17"/>
      <c r="F106" s="17"/>
      <c r="G106" s="17"/>
    </row>
    <row r="107" customFormat="false" ht="15" hidden="false" customHeight="false" outlineLevel="0" collapsed="false">
      <c r="B107" s="16" t="n">
        <v>102</v>
      </c>
      <c r="C107" s="17"/>
      <c r="D107" s="17"/>
      <c r="E107" s="17"/>
      <c r="F107" s="17"/>
      <c r="G107" s="17"/>
    </row>
    <row r="108" customFormat="false" ht="15" hidden="false" customHeight="false" outlineLevel="0" collapsed="false">
      <c r="B108" s="16" t="n">
        <v>103</v>
      </c>
      <c r="C108" s="17"/>
      <c r="D108" s="17"/>
      <c r="E108" s="17"/>
      <c r="F108" s="17"/>
      <c r="G108" s="17"/>
    </row>
    <row r="109" customFormat="false" ht="15" hidden="false" customHeight="false" outlineLevel="0" collapsed="false">
      <c r="B109" s="16" t="n">
        <v>104</v>
      </c>
      <c r="C109" s="17"/>
      <c r="D109" s="17"/>
      <c r="E109" s="17"/>
      <c r="F109" s="17"/>
      <c r="G109" s="17"/>
    </row>
    <row r="110" customFormat="false" ht="15" hidden="false" customHeight="false" outlineLevel="0" collapsed="false">
      <c r="B110" s="16" t="n">
        <v>105</v>
      </c>
      <c r="C110" s="17"/>
      <c r="D110" s="17"/>
      <c r="E110" s="17"/>
      <c r="F110" s="17"/>
      <c r="G110" s="17"/>
    </row>
    <row r="111" customFormat="false" ht="15" hidden="false" customHeight="false" outlineLevel="0" collapsed="false">
      <c r="B111" s="16" t="n">
        <v>106</v>
      </c>
      <c r="C111" s="17"/>
      <c r="D111" s="17"/>
      <c r="E111" s="17"/>
      <c r="F111" s="17"/>
      <c r="G111" s="17"/>
    </row>
    <row r="112" customFormat="false" ht="15" hidden="false" customHeight="false" outlineLevel="0" collapsed="false">
      <c r="B112" s="16" t="n">
        <v>107</v>
      </c>
      <c r="C112" s="17"/>
      <c r="D112" s="17"/>
      <c r="E112" s="17"/>
      <c r="F112" s="17"/>
      <c r="G112" s="17"/>
    </row>
    <row r="113" customFormat="false" ht="15" hidden="false" customHeight="false" outlineLevel="0" collapsed="false">
      <c r="B113" s="16" t="n">
        <v>108</v>
      </c>
      <c r="C113" s="17"/>
      <c r="D113" s="17"/>
      <c r="E113" s="17"/>
      <c r="F113" s="17"/>
      <c r="G113" s="17"/>
    </row>
    <row r="114" customFormat="false" ht="15" hidden="false" customHeight="false" outlineLevel="0" collapsed="false">
      <c r="B114" s="16" t="n">
        <v>109</v>
      </c>
      <c r="C114" s="17"/>
      <c r="D114" s="17"/>
      <c r="E114" s="17"/>
      <c r="F114" s="17"/>
      <c r="G114" s="17"/>
    </row>
    <row r="115" customFormat="false" ht="15" hidden="false" customHeight="false" outlineLevel="0" collapsed="false">
      <c r="B115" s="16" t="n">
        <v>110</v>
      </c>
      <c r="C115" s="17"/>
      <c r="D115" s="17"/>
      <c r="E115" s="17"/>
      <c r="F115" s="17"/>
      <c r="G115" s="17"/>
    </row>
    <row r="116" customFormat="false" ht="15" hidden="false" customHeight="false" outlineLevel="0" collapsed="false">
      <c r="B116" s="16" t="n">
        <v>111</v>
      </c>
      <c r="C116" s="17"/>
      <c r="D116" s="17"/>
      <c r="E116" s="17"/>
      <c r="F116" s="17"/>
      <c r="G116" s="17"/>
    </row>
    <row r="117" customFormat="false" ht="15" hidden="false" customHeight="false" outlineLevel="0" collapsed="false">
      <c r="B117" s="16" t="n">
        <v>112</v>
      </c>
      <c r="C117" s="17"/>
      <c r="D117" s="17"/>
      <c r="E117" s="17"/>
      <c r="F117" s="17"/>
      <c r="G117" s="17"/>
    </row>
    <row r="118" customFormat="false" ht="15" hidden="false" customHeight="false" outlineLevel="0" collapsed="false">
      <c r="B118" s="16" t="n">
        <v>113</v>
      </c>
      <c r="C118" s="17"/>
      <c r="D118" s="17"/>
      <c r="E118" s="17"/>
      <c r="F118" s="17"/>
      <c r="G118" s="17"/>
    </row>
    <row r="119" customFormat="false" ht="15" hidden="false" customHeight="false" outlineLevel="0" collapsed="false">
      <c r="B119" s="16" t="n">
        <v>114</v>
      </c>
      <c r="C119" s="17"/>
      <c r="D119" s="17"/>
      <c r="E119" s="17"/>
      <c r="F119" s="17"/>
      <c r="G119" s="17"/>
    </row>
    <row r="120" customFormat="false" ht="15" hidden="false" customHeight="false" outlineLevel="0" collapsed="false">
      <c r="B120" s="16" t="n">
        <v>115</v>
      </c>
      <c r="C120" s="17"/>
      <c r="D120" s="17"/>
      <c r="E120" s="17"/>
      <c r="F120" s="17"/>
      <c r="G120" s="17"/>
    </row>
    <row r="121" customFormat="false" ht="15" hidden="false" customHeight="false" outlineLevel="0" collapsed="false">
      <c r="B121" s="16" t="n">
        <v>116</v>
      </c>
      <c r="C121" s="17"/>
      <c r="D121" s="17"/>
      <c r="E121" s="17"/>
      <c r="F121" s="17"/>
      <c r="G121" s="17"/>
    </row>
    <row r="122" customFormat="false" ht="15" hidden="false" customHeight="false" outlineLevel="0" collapsed="false">
      <c r="B122" s="16" t="n">
        <v>117</v>
      </c>
      <c r="C122" s="17"/>
      <c r="D122" s="17"/>
      <c r="E122" s="17"/>
      <c r="F122" s="17"/>
      <c r="G122" s="17"/>
    </row>
    <row r="123" customFormat="false" ht="15" hidden="false" customHeight="false" outlineLevel="0" collapsed="false">
      <c r="B123" s="16" t="n">
        <v>118</v>
      </c>
      <c r="C123" s="17"/>
      <c r="D123" s="17"/>
      <c r="E123" s="17"/>
      <c r="F123" s="17"/>
      <c r="G123" s="17"/>
    </row>
    <row r="124" customFormat="false" ht="15" hidden="false" customHeight="false" outlineLevel="0" collapsed="false">
      <c r="B124" s="16" t="n">
        <v>119</v>
      </c>
      <c r="C124" s="17"/>
      <c r="D124" s="17"/>
      <c r="E124" s="17"/>
      <c r="F124" s="17"/>
      <c r="G124" s="17"/>
    </row>
    <row r="125" customFormat="false" ht="15" hidden="false" customHeight="false" outlineLevel="0" collapsed="false">
      <c r="B125" s="16" t="n">
        <v>120</v>
      </c>
      <c r="C125" s="17"/>
      <c r="D125" s="17"/>
      <c r="E125" s="17"/>
      <c r="F125" s="17"/>
      <c r="G125" s="17"/>
    </row>
    <row r="126" customFormat="false" ht="15" hidden="false" customHeight="false" outlineLevel="0" collapsed="false">
      <c r="B126" s="16" t="n">
        <v>121</v>
      </c>
      <c r="C126" s="17"/>
      <c r="D126" s="17"/>
      <c r="E126" s="17"/>
      <c r="F126" s="17"/>
      <c r="G126" s="17"/>
    </row>
    <row r="127" customFormat="false" ht="15" hidden="false" customHeight="false" outlineLevel="0" collapsed="false">
      <c r="B127" s="16" t="n">
        <v>122</v>
      </c>
      <c r="C127" s="17"/>
      <c r="D127" s="17"/>
      <c r="E127" s="17"/>
      <c r="F127" s="17"/>
      <c r="G127" s="17"/>
    </row>
    <row r="128" customFormat="false" ht="15" hidden="false" customHeight="false" outlineLevel="0" collapsed="false">
      <c r="B128" s="16" t="n">
        <v>123</v>
      </c>
      <c r="C128" s="17"/>
      <c r="D128" s="17"/>
      <c r="E128" s="17"/>
      <c r="F128" s="17"/>
      <c r="G128" s="17"/>
    </row>
    <row r="129" customFormat="false" ht="15" hidden="false" customHeight="false" outlineLevel="0" collapsed="false">
      <c r="B129" s="16" t="n">
        <v>124</v>
      </c>
      <c r="C129" s="17"/>
      <c r="D129" s="17"/>
      <c r="E129" s="17"/>
      <c r="F129" s="17"/>
      <c r="G129" s="17"/>
    </row>
    <row r="130" customFormat="false" ht="15" hidden="false" customHeight="false" outlineLevel="0" collapsed="false">
      <c r="B130" s="16" t="n">
        <v>125</v>
      </c>
      <c r="C130" s="17"/>
      <c r="D130" s="17"/>
      <c r="E130" s="17"/>
      <c r="F130" s="17"/>
      <c r="G130" s="17"/>
    </row>
    <row r="131" customFormat="false" ht="15" hidden="false" customHeight="false" outlineLevel="0" collapsed="false">
      <c r="B131" s="16" t="n">
        <v>126</v>
      </c>
      <c r="C131" s="17"/>
      <c r="D131" s="17"/>
      <c r="E131" s="17"/>
      <c r="F131" s="17"/>
      <c r="G131" s="17"/>
    </row>
    <row r="132" customFormat="false" ht="15" hidden="false" customHeight="false" outlineLevel="0" collapsed="false">
      <c r="B132" s="16" t="n">
        <v>127</v>
      </c>
      <c r="C132" s="17"/>
      <c r="D132" s="17"/>
      <c r="E132" s="17"/>
      <c r="F132" s="17"/>
      <c r="G132" s="17"/>
    </row>
    <row r="133" customFormat="false" ht="15" hidden="false" customHeight="false" outlineLevel="0" collapsed="false">
      <c r="B133" s="16" t="n">
        <v>128</v>
      </c>
      <c r="C133" s="17"/>
      <c r="D133" s="17"/>
      <c r="E133" s="17"/>
      <c r="F133" s="17"/>
      <c r="G133" s="17"/>
    </row>
    <row r="134" customFormat="false" ht="15" hidden="false" customHeight="false" outlineLevel="0" collapsed="false">
      <c r="B134" s="16" t="n">
        <v>129</v>
      </c>
      <c r="C134" s="17"/>
      <c r="D134" s="17"/>
      <c r="E134" s="17"/>
      <c r="F134" s="17"/>
      <c r="G134" s="17"/>
    </row>
    <row r="135" customFormat="false" ht="15" hidden="false" customHeight="false" outlineLevel="0" collapsed="false">
      <c r="B135" s="16" t="n">
        <v>130</v>
      </c>
      <c r="C135" s="17"/>
      <c r="D135" s="17"/>
      <c r="E135" s="17"/>
      <c r="F135" s="17"/>
      <c r="G135" s="17"/>
    </row>
    <row r="136" customFormat="false" ht="15" hidden="false" customHeight="false" outlineLevel="0" collapsed="false">
      <c r="B136" s="16" t="n">
        <v>131</v>
      </c>
      <c r="C136" s="17"/>
      <c r="D136" s="17"/>
      <c r="E136" s="17"/>
      <c r="F136" s="17"/>
      <c r="G136" s="17"/>
    </row>
    <row r="137" customFormat="false" ht="15" hidden="false" customHeight="false" outlineLevel="0" collapsed="false">
      <c r="B137" s="16" t="n">
        <v>132</v>
      </c>
      <c r="C137" s="17"/>
      <c r="D137" s="17"/>
      <c r="E137" s="17"/>
      <c r="F137" s="17"/>
      <c r="G137" s="17"/>
    </row>
    <row r="138" customFormat="false" ht="15" hidden="false" customHeight="false" outlineLevel="0" collapsed="false">
      <c r="B138" s="16" t="n">
        <v>133</v>
      </c>
      <c r="C138" s="17"/>
      <c r="D138" s="17"/>
      <c r="E138" s="17"/>
      <c r="F138" s="17"/>
      <c r="G138" s="17"/>
    </row>
    <row r="139" customFormat="false" ht="15" hidden="false" customHeight="false" outlineLevel="0" collapsed="false">
      <c r="B139" s="16" t="n">
        <v>134</v>
      </c>
      <c r="C139" s="17"/>
      <c r="D139" s="17"/>
      <c r="E139" s="17"/>
      <c r="F139" s="17"/>
      <c r="G139" s="17"/>
    </row>
    <row r="140" customFormat="false" ht="15" hidden="false" customHeight="false" outlineLevel="0" collapsed="false">
      <c r="B140" s="16" t="n">
        <v>135</v>
      </c>
      <c r="C140" s="17"/>
      <c r="D140" s="17"/>
      <c r="E140" s="17"/>
      <c r="F140" s="17"/>
      <c r="G140" s="17"/>
    </row>
    <row r="141" customFormat="false" ht="15" hidden="false" customHeight="false" outlineLevel="0" collapsed="false">
      <c r="B141" s="16" t="n">
        <v>136</v>
      </c>
      <c r="C141" s="17"/>
      <c r="D141" s="17"/>
      <c r="E141" s="17"/>
      <c r="F141" s="17"/>
      <c r="G141" s="17"/>
    </row>
    <row r="142" customFormat="false" ht="15" hidden="false" customHeight="false" outlineLevel="0" collapsed="false">
      <c r="B142" s="16" t="n">
        <v>137</v>
      </c>
      <c r="C142" s="17"/>
      <c r="D142" s="17"/>
      <c r="E142" s="17"/>
      <c r="F142" s="17"/>
      <c r="G142" s="17"/>
    </row>
    <row r="143" customFormat="false" ht="15" hidden="false" customHeight="false" outlineLevel="0" collapsed="false">
      <c r="B143" s="16" t="n">
        <v>138</v>
      </c>
      <c r="C143" s="17"/>
      <c r="D143" s="17"/>
      <c r="E143" s="17"/>
      <c r="F143" s="17"/>
      <c r="G143" s="17"/>
    </row>
    <row r="144" customFormat="false" ht="15" hidden="false" customHeight="false" outlineLevel="0" collapsed="false">
      <c r="B144" s="16" t="n">
        <v>139</v>
      </c>
      <c r="C144" s="17"/>
      <c r="D144" s="17"/>
      <c r="E144" s="17"/>
      <c r="F144" s="17"/>
      <c r="G144" s="17"/>
    </row>
    <row r="145" customFormat="false" ht="15" hidden="false" customHeight="false" outlineLevel="0" collapsed="false">
      <c r="B145" s="16" t="n">
        <v>140</v>
      </c>
      <c r="C145" s="17"/>
      <c r="D145" s="17"/>
      <c r="E145" s="17"/>
      <c r="F145" s="17"/>
      <c r="G145" s="17"/>
    </row>
    <row r="146" customFormat="false" ht="15" hidden="false" customHeight="false" outlineLevel="0" collapsed="false">
      <c r="B146" s="16" t="n">
        <v>141</v>
      </c>
      <c r="C146" s="17"/>
      <c r="D146" s="17"/>
      <c r="E146" s="17"/>
      <c r="F146" s="17"/>
      <c r="G146" s="17"/>
    </row>
    <row r="147" customFormat="false" ht="15" hidden="false" customHeight="false" outlineLevel="0" collapsed="false">
      <c r="B147" s="16" t="n">
        <v>142</v>
      </c>
      <c r="C147" s="17"/>
      <c r="D147" s="17"/>
      <c r="E147" s="17"/>
      <c r="F147" s="17"/>
      <c r="G147" s="17"/>
    </row>
    <row r="148" customFormat="false" ht="15" hidden="false" customHeight="false" outlineLevel="0" collapsed="false">
      <c r="B148" s="16" t="n">
        <v>143</v>
      </c>
      <c r="C148" s="17"/>
      <c r="D148" s="17"/>
      <c r="E148" s="17"/>
      <c r="F148" s="17"/>
      <c r="G148" s="17"/>
    </row>
    <row r="149" customFormat="false" ht="15" hidden="false" customHeight="false" outlineLevel="0" collapsed="false">
      <c r="B149" s="16" t="n">
        <v>144</v>
      </c>
      <c r="C149" s="17"/>
      <c r="D149" s="17"/>
      <c r="E149" s="17"/>
      <c r="F149" s="17"/>
      <c r="G149" s="17"/>
    </row>
    <row r="150" customFormat="false" ht="15" hidden="false" customHeight="false" outlineLevel="0" collapsed="false">
      <c r="B150" s="16" t="n">
        <v>145</v>
      </c>
      <c r="C150" s="17"/>
      <c r="D150" s="17"/>
      <c r="E150" s="17"/>
      <c r="F150" s="17"/>
      <c r="G150" s="17"/>
    </row>
    <row r="151" customFormat="false" ht="15" hidden="false" customHeight="false" outlineLevel="0" collapsed="false">
      <c r="B151" s="16" t="n">
        <v>146</v>
      </c>
      <c r="C151" s="17"/>
      <c r="D151" s="17"/>
      <c r="E151" s="17"/>
      <c r="F151" s="17"/>
      <c r="G151" s="17"/>
    </row>
    <row r="152" customFormat="false" ht="15" hidden="false" customHeight="false" outlineLevel="0" collapsed="false">
      <c r="B152" s="16" t="n">
        <v>147</v>
      </c>
      <c r="C152" s="17"/>
      <c r="D152" s="17"/>
      <c r="E152" s="17"/>
      <c r="F152" s="17"/>
      <c r="G152" s="17"/>
    </row>
    <row r="153" customFormat="false" ht="15" hidden="false" customHeight="false" outlineLevel="0" collapsed="false">
      <c r="B153" s="16" t="n">
        <v>148</v>
      </c>
      <c r="C153" s="17"/>
      <c r="D153" s="17"/>
      <c r="E153" s="17"/>
      <c r="F153" s="17"/>
      <c r="G153" s="17"/>
    </row>
    <row r="154" customFormat="false" ht="15" hidden="false" customHeight="false" outlineLevel="0" collapsed="false">
      <c r="B154" s="16" t="n">
        <v>149</v>
      </c>
      <c r="C154" s="17"/>
      <c r="D154" s="17"/>
      <c r="E154" s="17"/>
      <c r="F154" s="17"/>
      <c r="G154" s="17"/>
    </row>
    <row r="155" customFormat="false" ht="15" hidden="false" customHeight="false" outlineLevel="0" collapsed="false">
      <c r="B155" s="16" t="n">
        <v>150</v>
      </c>
      <c r="C155" s="17"/>
      <c r="D155" s="17"/>
      <c r="E155" s="17"/>
      <c r="F155" s="17"/>
      <c r="G155" s="17"/>
    </row>
    <row r="156" customFormat="false" ht="15" hidden="false" customHeight="false" outlineLevel="0" collapsed="false">
      <c r="B156" s="16" t="n">
        <v>151</v>
      </c>
      <c r="C156" s="17"/>
      <c r="D156" s="17"/>
      <c r="E156" s="17"/>
      <c r="F156" s="17"/>
      <c r="G156" s="17"/>
    </row>
    <row r="157" customFormat="false" ht="15" hidden="false" customHeight="false" outlineLevel="0" collapsed="false">
      <c r="B157" s="16" t="n">
        <v>152</v>
      </c>
      <c r="C157" s="17"/>
      <c r="D157" s="17"/>
      <c r="E157" s="17"/>
      <c r="F157" s="17"/>
      <c r="G157" s="17"/>
    </row>
    <row r="158" customFormat="false" ht="15" hidden="false" customHeight="false" outlineLevel="0" collapsed="false">
      <c r="B158" s="16" t="n">
        <v>153</v>
      </c>
      <c r="C158" s="17"/>
      <c r="D158" s="17"/>
      <c r="E158" s="17"/>
      <c r="F158" s="17"/>
      <c r="G158" s="17"/>
    </row>
    <row r="159" customFormat="false" ht="15" hidden="false" customHeight="false" outlineLevel="0" collapsed="false">
      <c r="B159" s="16" t="n">
        <v>154</v>
      </c>
      <c r="C159" s="17"/>
      <c r="D159" s="17"/>
      <c r="E159" s="17"/>
      <c r="F159" s="17"/>
      <c r="G159" s="17"/>
    </row>
    <row r="160" customFormat="false" ht="15" hidden="false" customHeight="false" outlineLevel="0" collapsed="false">
      <c r="B160" s="16" t="n">
        <v>155</v>
      </c>
      <c r="C160" s="17"/>
      <c r="D160" s="17"/>
      <c r="E160" s="17"/>
      <c r="F160" s="17"/>
      <c r="G160" s="17"/>
    </row>
    <row r="161" customFormat="false" ht="15" hidden="false" customHeight="false" outlineLevel="0" collapsed="false">
      <c r="B161" s="16" t="n">
        <v>156</v>
      </c>
      <c r="C161" s="17"/>
      <c r="D161" s="17"/>
      <c r="E161" s="17"/>
      <c r="F161" s="17"/>
      <c r="G161" s="17"/>
    </row>
    <row r="162" customFormat="false" ht="15" hidden="false" customHeight="false" outlineLevel="0" collapsed="false">
      <c r="B162" s="16" t="n">
        <v>157</v>
      </c>
      <c r="C162" s="17"/>
      <c r="D162" s="17"/>
      <c r="E162" s="17"/>
      <c r="F162" s="17"/>
      <c r="G162" s="17"/>
    </row>
    <row r="163" customFormat="false" ht="15" hidden="false" customHeight="false" outlineLevel="0" collapsed="false">
      <c r="B163" s="16" t="n">
        <v>158</v>
      </c>
      <c r="C163" s="17"/>
      <c r="D163" s="17"/>
      <c r="E163" s="17"/>
      <c r="F163" s="17"/>
      <c r="G163" s="17"/>
    </row>
    <row r="164" customFormat="false" ht="15" hidden="false" customHeight="false" outlineLevel="0" collapsed="false">
      <c r="B164" s="16" t="n">
        <v>159</v>
      </c>
      <c r="C164" s="17"/>
      <c r="D164" s="17"/>
      <c r="E164" s="17"/>
      <c r="F164" s="17"/>
      <c r="G164" s="17"/>
    </row>
    <row r="165" customFormat="false" ht="15" hidden="false" customHeight="false" outlineLevel="0" collapsed="false">
      <c r="B165" s="16" t="n">
        <v>160</v>
      </c>
      <c r="C165" s="17"/>
      <c r="D165" s="17"/>
      <c r="E165" s="17"/>
      <c r="F165" s="17"/>
      <c r="G165" s="17"/>
    </row>
    <row r="166" customFormat="false" ht="15" hidden="false" customHeight="false" outlineLevel="0" collapsed="false">
      <c r="B166" s="16" t="n">
        <v>161</v>
      </c>
      <c r="C166" s="17"/>
      <c r="D166" s="17"/>
      <c r="E166" s="17"/>
      <c r="F166" s="17"/>
      <c r="G166" s="17"/>
    </row>
    <row r="167" customFormat="false" ht="15" hidden="false" customHeight="false" outlineLevel="0" collapsed="false">
      <c r="B167" s="16" t="n">
        <v>162</v>
      </c>
      <c r="C167" s="17"/>
      <c r="D167" s="17"/>
      <c r="E167" s="17"/>
      <c r="F167" s="17"/>
      <c r="G167" s="17"/>
    </row>
    <row r="168" customFormat="false" ht="15" hidden="false" customHeight="false" outlineLevel="0" collapsed="false">
      <c r="B168" s="16" t="n">
        <v>163</v>
      </c>
      <c r="C168" s="17"/>
      <c r="D168" s="17"/>
      <c r="E168" s="17"/>
      <c r="F168" s="17"/>
      <c r="G168" s="17"/>
    </row>
    <row r="169" customFormat="false" ht="15" hidden="false" customHeight="false" outlineLevel="0" collapsed="false">
      <c r="B169" s="16" t="n">
        <v>164</v>
      </c>
      <c r="C169" s="17"/>
      <c r="D169" s="17"/>
      <c r="E169" s="17"/>
      <c r="F169" s="17"/>
      <c r="G169" s="17"/>
    </row>
    <row r="170" customFormat="false" ht="15" hidden="false" customHeight="false" outlineLevel="0" collapsed="false">
      <c r="B170" s="16" t="n">
        <v>165</v>
      </c>
      <c r="C170" s="17"/>
      <c r="D170" s="17"/>
      <c r="E170" s="17"/>
      <c r="F170" s="17"/>
      <c r="G170" s="17"/>
    </row>
    <row r="171" customFormat="false" ht="15" hidden="false" customHeight="false" outlineLevel="0" collapsed="false">
      <c r="B171" s="16" t="n">
        <v>166</v>
      </c>
      <c r="C171" s="17"/>
      <c r="D171" s="17"/>
      <c r="E171" s="17"/>
      <c r="F171" s="17"/>
      <c r="G171" s="17"/>
    </row>
    <row r="172" customFormat="false" ht="15" hidden="false" customHeight="false" outlineLevel="0" collapsed="false">
      <c r="B172" s="16" t="n">
        <v>167</v>
      </c>
      <c r="C172" s="17"/>
      <c r="D172" s="17"/>
      <c r="E172" s="17"/>
      <c r="F172" s="17"/>
      <c r="G172" s="17"/>
    </row>
    <row r="173" customFormat="false" ht="15" hidden="false" customHeight="false" outlineLevel="0" collapsed="false">
      <c r="B173" s="16" t="n">
        <v>168</v>
      </c>
      <c r="C173" s="17"/>
      <c r="D173" s="17"/>
      <c r="E173" s="17"/>
      <c r="F173" s="17"/>
      <c r="G173" s="17"/>
    </row>
    <row r="174" customFormat="false" ht="15" hidden="false" customHeight="false" outlineLevel="0" collapsed="false">
      <c r="B174" s="16" t="n">
        <v>169</v>
      </c>
      <c r="C174" s="17"/>
      <c r="D174" s="17"/>
      <c r="E174" s="17"/>
      <c r="F174" s="17"/>
      <c r="G174" s="17"/>
    </row>
    <row r="175" customFormat="false" ht="15" hidden="false" customHeight="false" outlineLevel="0" collapsed="false">
      <c r="B175" s="16" t="n">
        <v>170</v>
      </c>
      <c r="C175" s="17"/>
      <c r="D175" s="17"/>
      <c r="E175" s="17"/>
      <c r="F175" s="17"/>
      <c r="G175" s="17"/>
    </row>
    <row r="176" customFormat="false" ht="15" hidden="false" customHeight="false" outlineLevel="0" collapsed="false">
      <c r="B176" s="16" t="n">
        <v>171</v>
      </c>
      <c r="C176" s="17"/>
      <c r="D176" s="17"/>
      <c r="E176" s="17"/>
      <c r="F176" s="17"/>
      <c r="G176" s="17"/>
    </row>
    <row r="177" customFormat="false" ht="15" hidden="false" customHeight="false" outlineLevel="0" collapsed="false">
      <c r="B177" s="16" t="n">
        <v>172</v>
      </c>
      <c r="C177" s="17"/>
      <c r="D177" s="17"/>
      <c r="E177" s="17"/>
      <c r="F177" s="17"/>
      <c r="G177" s="17"/>
    </row>
    <row r="178" customFormat="false" ht="15" hidden="false" customHeight="false" outlineLevel="0" collapsed="false">
      <c r="B178" s="16" t="n">
        <v>173</v>
      </c>
      <c r="C178" s="17"/>
      <c r="D178" s="17"/>
      <c r="E178" s="17"/>
      <c r="F178" s="17"/>
      <c r="G178" s="17"/>
    </row>
    <row r="179" customFormat="false" ht="15" hidden="false" customHeight="false" outlineLevel="0" collapsed="false">
      <c r="B179" s="16" t="n">
        <v>174</v>
      </c>
      <c r="C179" s="17"/>
      <c r="D179" s="17"/>
      <c r="E179" s="17"/>
      <c r="F179" s="17"/>
      <c r="G179" s="17"/>
    </row>
    <row r="180" customFormat="false" ht="15" hidden="false" customHeight="false" outlineLevel="0" collapsed="false">
      <c r="B180" s="16" t="n">
        <v>175</v>
      </c>
      <c r="C180" s="17"/>
      <c r="D180" s="17"/>
      <c r="E180" s="17"/>
      <c r="F180" s="17"/>
      <c r="G180" s="17"/>
    </row>
    <row r="181" customFormat="false" ht="15" hidden="false" customHeight="false" outlineLevel="0" collapsed="false">
      <c r="B181" s="16" t="n">
        <v>176</v>
      </c>
      <c r="C181" s="17"/>
      <c r="D181" s="17"/>
      <c r="E181" s="17"/>
      <c r="F181" s="17"/>
      <c r="G181" s="17"/>
    </row>
    <row r="182" customFormat="false" ht="15" hidden="false" customHeight="false" outlineLevel="0" collapsed="false">
      <c r="B182" s="16" t="n">
        <v>177</v>
      </c>
      <c r="C182" s="17"/>
      <c r="D182" s="17"/>
      <c r="E182" s="17"/>
      <c r="F182" s="17"/>
      <c r="G182" s="17"/>
    </row>
    <row r="183" customFormat="false" ht="15" hidden="false" customHeight="false" outlineLevel="0" collapsed="false">
      <c r="B183" s="16" t="n">
        <v>178</v>
      </c>
      <c r="C183" s="17"/>
      <c r="D183" s="17"/>
      <c r="E183" s="17"/>
      <c r="F183" s="17"/>
      <c r="G183" s="17"/>
    </row>
    <row r="184" customFormat="false" ht="15" hidden="false" customHeight="false" outlineLevel="0" collapsed="false">
      <c r="B184" s="16" t="n">
        <v>179</v>
      </c>
      <c r="C184" s="17"/>
      <c r="D184" s="17"/>
      <c r="E184" s="17"/>
      <c r="F184" s="17"/>
      <c r="G184" s="17"/>
    </row>
    <row r="185" customFormat="false" ht="15" hidden="false" customHeight="false" outlineLevel="0" collapsed="false">
      <c r="B185" s="16" t="n">
        <v>180</v>
      </c>
      <c r="C185" s="17"/>
      <c r="D185" s="17"/>
      <c r="E185" s="17"/>
      <c r="F185" s="17"/>
      <c r="G185" s="17"/>
    </row>
    <row r="186" customFormat="false" ht="15" hidden="false" customHeight="false" outlineLevel="0" collapsed="false">
      <c r="B186" s="16" t="n">
        <v>181</v>
      </c>
      <c r="C186" s="17"/>
      <c r="D186" s="17"/>
      <c r="E186" s="17"/>
      <c r="F186" s="17"/>
      <c r="G186" s="17"/>
    </row>
    <row r="187" customFormat="false" ht="15" hidden="false" customHeight="false" outlineLevel="0" collapsed="false">
      <c r="B187" s="16" t="n">
        <v>182</v>
      </c>
      <c r="C187" s="17"/>
      <c r="D187" s="17"/>
      <c r="E187" s="17"/>
      <c r="F187" s="17"/>
      <c r="G187" s="17"/>
    </row>
    <row r="188" customFormat="false" ht="15" hidden="false" customHeight="false" outlineLevel="0" collapsed="false">
      <c r="B188" s="16" t="n">
        <v>183</v>
      </c>
      <c r="C188" s="17"/>
      <c r="D188" s="17"/>
      <c r="E188" s="17"/>
      <c r="F188" s="17"/>
      <c r="G188" s="17"/>
    </row>
    <row r="189" customFormat="false" ht="15" hidden="false" customHeight="false" outlineLevel="0" collapsed="false">
      <c r="B189" s="16" t="n">
        <v>184</v>
      </c>
      <c r="C189" s="17"/>
      <c r="D189" s="17"/>
      <c r="E189" s="17"/>
      <c r="F189" s="17"/>
      <c r="G189" s="17"/>
    </row>
    <row r="190" customFormat="false" ht="15" hidden="false" customHeight="false" outlineLevel="0" collapsed="false">
      <c r="B190" s="16" t="n">
        <v>185</v>
      </c>
      <c r="C190" s="17"/>
      <c r="D190" s="17"/>
      <c r="E190" s="17"/>
      <c r="F190" s="17"/>
      <c r="G190" s="17"/>
    </row>
    <row r="191" customFormat="false" ht="15" hidden="false" customHeight="false" outlineLevel="0" collapsed="false">
      <c r="B191" s="16" t="n">
        <v>186</v>
      </c>
      <c r="C191" s="17"/>
      <c r="D191" s="17"/>
      <c r="E191" s="17"/>
      <c r="F191" s="17"/>
      <c r="G191" s="17"/>
    </row>
    <row r="192" customFormat="false" ht="15" hidden="false" customHeight="false" outlineLevel="0" collapsed="false">
      <c r="B192" s="16" t="n">
        <v>187</v>
      </c>
      <c r="C192" s="17"/>
      <c r="D192" s="17"/>
      <c r="E192" s="17"/>
      <c r="F192" s="17"/>
      <c r="G192" s="17"/>
    </row>
    <row r="193" customFormat="false" ht="15" hidden="false" customHeight="false" outlineLevel="0" collapsed="false">
      <c r="B193" s="16" t="n">
        <v>188</v>
      </c>
      <c r="C193" s="17"/>
      <c r="D193" s="17"/>
      <c r="E193" s="17"/>
      <c r="F193" s="17"/>
      <c r="G193" s="17"/>
    </row>
    <row r="194" customFormat="false" ht="15" hidden="false" customHeight="false" outlineLevel="0" collapsed="false">
      <c r="B194" s="16" t="n">
        <v>189</v>
      </c>
      <c r="C194" s="17"/>
      <c r="D194" s="17"/>
      <c r="E194" s="17"/>
      <c r="F194" s="17"/>
      <c r="G194" s="17"/>
    </row>
    <row r="195" customFormat="false" ht="15" hidden="false" customHeight="false" outlineLevel="0" collapsed="false">
      <c r="B195" s="16" t="n">
        <v>190</v>
      </c>
      <c r="C195" s="17"/>
      <c r="D195" s="17"/>
      <c r="E195" s="17"/>
      <c r="F195" s="17"/>
      <c r="G195" s="17"/>
    </row>
    <row r="196" customFormat="false" ht="15" hidden="false" customHeight="false" outlineLevel="0" collapsed="false">
      <c r="B196" s="16" t="n">
        <v>191</v>
      </c>
      <c r="C196" s="17"/>
      <c r="D196" s="17"/>
      <c r="E196" s="17"/>
      <c r="F196" s="17"/>
      <c r="G196" s="17"/>
    </row>
    <row r="197" customFormat="false" ht="15" hidden="false" customHeight="false" outlineLevel="0" collapsed="false">
      <c r="B197" s="16" t="n">
        <v>192</v>
      </c>
      <c r="C197" s="17"/>
      <c r="D197" s="17"/>
      <c r="E197" s="17"/>
      <c r="F197" s="17"/>
      <c r="G197" s="17"/>
    </row>
    <row r="198" customFormat="false" ht="15" hidden="false" customHeight="false" outlineLevel="0" collapsed="false">
      <c r="B198" s="16" t="n">
        <v>193</v>
      </c>
      <c r="C198" s="17"/>
      <c r="D198" s="17"/>
      <c r="E198" s="17"/>
      <c r="F198" s="17"/>
      <c r="G198" s="17"/>
    </row>
    <row r="199" customFormat="false" ht="15" hidden="false" customHeight="false" outlineLevel="0" collapsed="false">
      <c r="B199" s="16" t="n">
        <v>194</v>
      </c>
      <c r="C199" s="17"/>
      <c r="D199" s="17"/>
      <c r="E199" s="17"/>
      <c r="F199" s="17"/>
      <c r="G199" s="17"/>
    </row>
    <row r="200" customFormat="false" ht="15" hidden="false" customHeight="false" outlineLevel="0" collapsed="false">
      <c r="B200" s="16" t="n">
        <v>195</v>
      </c>
      <c r="C200" s="17"/>
      <c r="D200" s="17"/>
      <c r="E200" s="17"/>
      <c r="F200" s="17"/>
      <c r="G200" s="17"/>
    </row>
    <row r="201" customFormat="false" ht="15" hidden="false" customHeight="false" outlineLevel="0" collapsed="false">
      <c r="B201" s="16" t="n">
        <v>196</v>
      </c>
      <c r="C201" s="17"/>
      <c r="D201" s="17"/>
      <c r="E201" s="17"/>
      <c r="F201" s="17"/>
      <c r="G201" s="17"/>
    </row>
    <row r="202" customFormat="false" ht="15" hidden="false" customHeight="false" outlineLevel="0" collapsed="false">
      <c r="B202" s="16" t="n">
        <v>197</v>
      </c>
      <c r="C202" s="17"/>
      <c r="D202" s="17"/>
      <c r="E202" s="17"/>
      <c r="F202" s="17"/>
      <c r="G202" s="17"/>
    </row>
    <row r="203" customFormat="false" ht="15" hidden="false" customHeight="false" outlineLevel="0" collapsed="false">
      <c r="B203" s="16" t="n">
        <v>198</v>
      </c>
      <c r="C203" s="17"/>
      <c r="D203" s="17"/>
      <c r="E203" s="17"/>
      <c r="F203" s="17"/>
      <c r="G203" s="17"/>
    </row>
    <row r="204" customFormat="false" ht="15" hidden="false" customHeight="false" outlineLevel="0" collapsed="false">
      <c r="B204" s="16" t="n">
        <v>199</v>
      </c>
      <c r="C204" s="17"/>
      <c r="D204" s="17"/>
      <c r="E204" s="17"/>
      <c r="F204" s="17"/>
      <c r="G204" s="17"/>
    </row>
    <row r="205" customFormat="false" ht="15" hidden="false" customHeight="false" outlineLevel="0" collapsed="false">
      <c r="B205" s="16" t="n">
        <v>200</v>
      </c>
      <c r="C205" s="17"/>
      <c r="D205" s="17"/>
      <c r="E205" s="17"/>
      <c r="F205" s="17"/>
      <c r="G205" s="17"/>
    </row>
  </sheetData>
  <mergeCells count="2">
    <mergeCell ref="B2:G2"/>
    <mergeCell ref="B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4" min="3" style="0" width="14"/>
    <col collapsed="false" customWidth="true" hidden="false" outlineLevel="0" max="5" min="5" style="0" width="18"/>
    <col collapsed="false" customWidth="true" hidden="false" outlineLevel="0" max="6" min="6" style="0" width="22"/>
    <col collapsed="false" customWidth="true" hidden="false" outlineLevel="0" max="7" min="7" style="0" width="3"/>
  </cols>
  <sheetData>
    <row r="2" customFormat="false" ht="30" hidden="false" customHeight="true" outlineLevel="0" collapsed="false">
      <c r="B2" s="10" t="s">
        <v>63</v>
      </c>
      <c r="C2" s="10"/>
      <c r="D2" s="10"/>
      <c r="E2" s="10"/>
      <c r="F2" s="10"/>
    </row>
    <row r="3" customFormat="false" ht="19.5" hidden="false" customHeight="true" outlineLevel="0" collapsed="false">
      <c r="B3" s="11" t="s">
        <v>64</v>
      </c>
      <c r="C3" s="11"/>
      <c r="D3" s="11"/>
      <c r="E3" s="11"/>
      <c r="F3" s="11"/>
    </row>
    <row r="5" customFormat="false" ht="21.75" hidden="false" customHeight="true" outlineLevel="0" collapsed="false">
      <c r="B5" s="18" t="s">
        <v>65</v>
      </c>
      <c r="C5" s="18"/>
      <c r="D5" s="18"/>
      <c r="E5" s="18"/>
      <c r="F5" s="18"/>
    </row>
    <row r="6" customFormat="false" ht="15" hidden="false" customHeight="false" outlineLevel="0" collapsed="false">
      <c r="B6" s="19" t="s">
        <v>66</v>
      </c>
      <c r="C6" s="20" t="n">
        <f aca="false">COUNTA(Respostas!C6:C205)</f>
        <v>62</v>
      </c>
    </row>
    <row r="7" customFormat="false" ht="34.5" hidden="false" customHeight="true" outlineLevel="0" collapsed="false">
      <c r="B7" s="21" t="s">
        <v>67</v>
      </c>
      <c r="C7" s="22" t="n">
        <v>400</v>
      </c>
      <c r="D7" s="15" t="s">
        <v>68</v>
      </c>
      <c r="E7" s="15"/>
      <c r="F7" s="15"/>
    </row>
    <row r="8" customFormat="false" ht="15" hidden="false" customHeight="false" outlineLevel="0" collapsed="false">
      <c r="B8" s="21" t="s">
        <v>69</v>
      </c>
      <c r="C8" s="23" t="n">
        <v>0.95</v>
      </c>
    </row>
    <row r="9" customFormat="false" ht="15" hidden="false" customHeight="false" outlineLevel="0" collapsed="false">
      <c r="B9" s="19" t="s">
        <v>70</v>
      </c>
      <c r="C9" s="24" t="n">
        <f aca="false">IF(C8&gt;=0.99,2.576,IF(C8&gt;=0.95,1.96,IF(C8&gt;=0.9,1.645,1.28)))</f>
        <v>1.96</v>
      </c>
    </row>
    <row r="10" customFormat="false" ht="22.5" hidden="false" customHeight="true" outlineLevel="0" collapsed="false">
      <c r="B10" s="19" t="s">
        <v>71</v>
      </c>
      <c r="C10" s="25" t="n">
        <f aca="false">IF(C6&lt;=1,"",C9*SQRT(0.25/C6)*IF(OR(C7="",C7&lt;=C6),1,SQRT((C7-C6)/(C7-1))))</f>
        <v>0.114551856817758</v>
      </c>
      <c r="D10" s="15" t="s">
        <v>72</v>
      </c>
      <c r="E10" s="15"/>
      <c r="F10" s="15"/>
    </row>
    <row r="12" customFormat="false" ht="21.75" hidden="false" customHeight="true" outlineLevel="0" collapsed="false">
      <c r="B12" s="18" t="s">
        <v>73</v>
      </c>
      <c r="C12" s="18"/>
      <c r="D12" s="18"/>
      <c r="E12" s="18"/>
      <c r="F12" s="18"/>
    </row>
    <row r="13" customFormat="false" ht="25.5" hidden="false" customHeight="true" outlineLevel="0" collapsed="false">
      <c r="B13" s="26" t="str">
        <f aca="false">Perguntas!C6</f>
        <v>Quando foi a última vez que você comprou algo parecido?</v>
      </c>
      <c r="C13" s="26"/>
      <c r="D13" s="26"/>
      <c r="E13" s="26"/>
      <c r="F13" s="26"/>
    </row>
    <row r="14" customFormat="false" ht="30" hidden="false" customHeight="true" outlineLevel="0" collapsed="false">
      <c r="B14" s="12" t="s">
        <v>74</v>
      </c>
      <c r="C14" s="12" t="s">
        <v>60</v>
      </c>
      <c r="D14" s="12" t="s">
        <v>75</v>
      </c>
      <c r="E14" s="12" t="s">
        <v>76</v>
      </c>
      <c r="F14" s="12" t="s">
        <v>77</v>
      </c>
    </row>
    <row r="15" customFormat="false" ht="15" hidden="false" customHeight="false" outlineLevel="0" collapsed="false">
      <c r="B15" s="27" t="str">
        <f aca="false">Perguntas!D6</f>
        <v>Neste mês</v>
      </c>
      <c r="C15" s="28" t="n">
        <f aca="false">IF(B15="",0,COUNTIF(Respostas!C6:C205,B15))</f>
        <v>17</v>
      </c>
      <c r="D15" s="29" t="n">
        <f aca="false">IF($C$6=0,0,C15/$C$6)</f>
        <v>0.274193548387097</v>
      </c>
      <c r="E15" s="30" t="n">
        <f aca="false">IF($C$6&lt;=1,"",$C$9*SQRT(D15*(1-D15)/$C$6)*IF(OR($C$7="",$C$7&lt;=$C$6),1,SQRT(($C$7-$C$6)/($C$7-1))))</f>
        <v>0.102204768057752</v>
      </c>
      <c r="F15" s="31" t="str">
        <f aca="false">IF(E15="","",TEXT(MAX(0,D15-E15),"0.0%")&amp;"  a  "&amp;TEXT(MIN(1,D15+E15),"0.0%"))</f>
        <v>17.2%  a  37.6%</v>
      </c>
    </row>
    <row r="16" customFormat="false" ht="15" hidden="false" customHeight="false" outlineLevel="0" collapsed="false">
      <c r="B16" s="27" t="str">
        <f aca="false">Perguntas!E6</f>
        <v>Nos últimos 3 meses</v>
      </c>
      <c r="C16" s="28" t="n">
        <f aca="false">IF(B16="",0,COUNTIF(Respostas!C6:C205,B16))</f>
        <v>25</v>
      </c>
      <c r="D16" s="29" t="n">
        <f aca="false">IF($C$6=0,0,C16/$C$6)</f>
        <v>0.403225806451613</v>
      </c>
      <c r="E16" s="30" t="n">
        <f aca="false">IF($C$6&lt;=1,"",$C$9*SQRT(D16*(1-D16)/$C$6)*IF(OR($C$7="",$C$7&lt;=$C$6),1,SQRT(($C$7-$C$6)/($C$7-1))))</f>
        <v>0.112385764907604</v>
      </c>
      <c r="F16" s="31" t="str">
        <f aca="false">IF(E16="","",TEXT(MAX(0,D16-E16),"0.0%")&amp;"  a  "&amp;TEXT(MIN(1,D16+E16),"0.0%"))</f>
        <v>29.1%  a  51.6%</v>
      </c>
    </row>
    <row r="17" customFormat="false" ht="15" hidden="false" customHeight="false" outlineLevel="0" collapsed="false">
      <c r="B17" s="27" t="str">
        <f aca="false">Perguntas!F6</f>
        <v>Nos últimos 12 meses</v>
      </c>
      <c r="C17" s="28" t="n">
        <f aca="false">IF(B17="",0,COUNTIF(Respostas!C6:C205,B17))</f>
        <v>7</v>
      </c>
      <c r="D17" s="29" t="n">
        <f aca="false">IF($C$6=0,0,C17/$C$6)</f>
        <v>0.112903225806452</v>
      </c>
      <c r="E17" s="30" t="n">
        <f aca="false">IF($C$6&lt;=1,"",$C$9*SQRT(D17*(1-D17)/$C$6)*IF(OR($C$7="",$C$7&lt;=$C$6),1,SQRT(($C$7-$C$6)/($C$7-1))))</f>
        <v>0.0725054753514101</v>
      </c>
      <c r="F17" s="31" t="str">
        <f aca="false">IF(E17="","",TEXT(MAX(0,D17-E17),"0.0%")&amp;"  a  "&amp;TEXT(MIN(1,D17+E17),"0.0%"))</f>
        <v>4.0%  a  18.5%</v>
      </c>
    </row>
    <row r="18" customFormat="false" ht="15" hidden="false" customHeight="false" outlineLevel="0" collapsed="false">
      <c r="B18" s="27" t="str">
        <f aca="false">Perguntas!G6</f>
        <v>Há mais de um ano</v>
      </c>
      <c r="C18" s="28" t="n">
        <f aca="false">IF(B18="",0,COUNTIF(Respostas!C6:C205,B18))</f>
        <v>8</v>
      </c>
      <c r="D18" s="29" t="n">
        <f aca="false">IF($C$6=0,0,C18/$C$6)</f>
        <v>0.129032258064516</v>
      </c>
      <c r="E18" s="30" t="n">
        <f aca="false">IF($C$6&lt;=1,"",$C$9*SQRT(D18*(1-D18)/$C$6)*IF(OR($C$7="",$C$7&lt;=$C$6),1,SQRT(($C$7-$C$6)/($C$7-1))))</f>
        <v>0.0768037301069854</v>
      </c>
      <c r="F18" s="31" t="str">
        <f aca="false">IF(E18="","",TEXT(MAX(0,D18-E18),"0.0%")&amp;"  a  "&amp;TEXT(MIN(1,D18+E18),"0.0%"))</f>
        <v>5.2%  a  20.6%</v>
      </c>
    </row>
    <row r="19" customFormat="false" ht="15" hidden="false" customHeight="false" outlineLevel="0" collapsed="false">
      <c r="B19" s="27" t="str">
        <f aca="false">Perguntas!H6</f>
        <v>Nunca comprei</v>
      </c>
      <c r="C19" s="28" t="n">
        <f aca="false">IF(B19="",0,COUNTIF(Respostas!C6:C205,B19))</f>
        <v>5</v>
      </c>
      <c r="D19" s="29" t="n">
        <f aca="false">IF($C$6=0,0,C19/$C$6)</f>
        <v>0.0806451612903226</v>
      </c>
      <c r="E19" s="30" t="n">
        <f aca="false">IF($C$6&lt;=1,"",$C$9*SQRT(D19*(1-D19)/$C$6)*IF(OR($C$7="",$C$7&lt;=$C$6),1,SQRT(($C$7-$C$6)/($C$7-1))))</f>
        <v>0.0623825135222499</v>
      </c>
      <c r="F19" s="31" t="str">
        <f aca="false">IF(E19="","",TEXT(MAX(0,D19-E19),"0.0%")&amp;"  a  "&amp;TEXT(MIN(1,D19+E19),"0.0%"))</f>
        <v>1.8%  a  14.3%</v>
      </c>
    </row>
    <row r="20" customFormat="false" ht="15" hidden="false" customHeight="false" outlineLevel="0" collapsed="false">
      <c r="B20" s="32" t="str">
        <f aca="false">"Total de respostas válidas"</f>
        <v>Total de respostas válidas</v>
      </c>
      <c r="C20" s="33" t="n">
        <f aca="false">SUM(C15:C19)</f>
        <v>62</v>
      </c>
      <c r="D20" s="25" t="n">
        <f aca="false">SUM(D15:D19)</f>
        <v>1</v>
      </c>
    </row>
    <row r="22" customFormat="false" ht="21.75" hidden="false" customHeight="true" outlineLevel="0" collapsed="false">
      <c r="B22" s="18" t="s">
        <v>78</v>
      </c>
      <c r="C22" s="18"/>
      <c r="D22" s="18"/>
      <c r="E22" s="18"/>
      <c r="F22" s="18"/>
    </row>
    <row r="23" customFormat="false" ht="25.5" hidden="false" customHeight="true" outlineLevel="0" collapsed="false">
      <c r="B23" s="26" t="str">
        <f aca="false">Perguntas!C7</f>
        <v>O que quase fez você desistir da compra?</v>
      </c>
      <c r="C23" s="26"/>
      <c r="D23" s="26"/>
      <c r="E23" s="26"/>
      <c r="F23" s="26"/>
    </row>
    <row r="24" customFormat="false" ht="30" hidden="false" customHeight="true" outlineLevel="0" collapsed="false">
      <c r="B24" s="12" t="s">
        <v>74</v>
      </c>
      <c r="C24" s="12" t="s">
        <v>60</v>
      </c>
      <c r="D24" s="12" t="s">
        <v>75</v>
      </c>
      <c r="E24" s="12" t="s">
        <v>76</v>
      </c>
      <c r="F24" s="12" t="s">
        <v>77</v>
      </c>
    </row>
    <row r="25" customFormat="false" ht="15" hidden="false" customHeight="false" outlineLevel="0" collapsed="false">
      <c r="B25" s="27" t="str">
        <f aca="false">Perguntas!D7</f>
        <v>O preço</v>
      </c>
      <c r="C25" s="28" t="n">
        <f aca="false">IF(B25="",0,COUNTIF(Respostas!D6:D205,B25))</f>
        <v>28</v>
      </c>
      <c r="D25" s="29" t="n">
        <f aca="false">IF($C$6=0,0,C25/$C$6)</f>
        <v>0.451612903225806</v>
      </c>
      <c r="E25" s="30" t="n">
        <f aca="false">IF($C$6&lt;=1,"",$C$9*SQRT(D25*(1-D25)/$C$6)*IF(OR($C$7="",$C$7&lt;=$C$6),1,SQRT(($C$7-$C$6)/($C$7-1))))</f>
        <v>0.114014191940144</v>
      </c>
      <c r="F25" s="31" t="str">
        <f aca="false">IF(E25="","",TEXT(MAX(0,D25-E25),"0.0%")&amp;"  a  "&amp;TEXT(MIN(1,D25+E25),"0.0%"))</f>
        <v>33.8%  a  56.6%</v>
      </c>
    </row>
    <row r="26" customFormat="false" ht="15" hidden="false" customHeight="false" outlineLevel="0" collapsed="false">
      <c r="B26" s="27" t="str">
        <f aca="false">Perguntas!E7</f>
        <v>O prazo de entrega</v>
      </c>
      <c r="C26" s="28" t="n">
        <f aca="false">IF(B26="",0,COUNTIF(Respostas!D6:D205,B26))</f>
        <v>9</v>
      </c>
      <c r="D26" s="29" t="n">
        <f aca="false">IF($C$6=0,0,C26/$C$6)</f>
        <v>0.145161290322581</v>
      </c>
      <c r="E26" s="30" t="n">
        <f aca="false">IF($C$6&lt;=1,"",$C$9*SQRT(D26*(1-D26)/$C$6)*IF(OR($C$7="",$C$7&lt;=$C$6),1,SQRT(($C$7-$C$6)/($C$7-1))))</f>
        <v>0.0807048489342974</v>
      </c>
      <c r="F26" s="31" t="str">
        <f aca="false">IF(E26="","",TEXT(MAX(0,D26-E26),"0.0%")&amp;"  a  "&amp;TEXT(MIN(1,D26+E26),"0.0%"))</f>
        <v>6.4%  a  22.6%</v>
      </c>
    </row>
    <row r="27" customFormat="false" ht="15" hidden="false" customHeight="false" outlineLevel="0" collapsed="false">
      <c r="B27" s="27" t="str">
        <f aca="false">Perguntas!F7</f>
        <v>A falta de informação</v>
      </c>
      <c r="C27" s="28" t="n">
        <f aca="false">IF(B27="",0,COUNTIF(Respostas!D6:D205,B27))</f>
        <v>15</v>
      </c>
      <c r="D27" s="29" t="n">
        <f aca="false">IF($C$6=0,0,C27/$C$6)</f>
        <v>0.241935483870968</v>
      </c>
      <c r="E27" s="30" t="n">
        <f aca="false">IF($C$6&lt;=1,"",$C$9*SQRT(D27*(1-D27)/$C$6)*IF(OR($C$7="",$C$7&lt;=$C$6),1,SQRT(($C$7-$C$6)/($C$7-1))))</f>
        <v>0.0981149073086793</v>
      </c>
      <c r="F27" s="31" t="str">
        <f aca="false">IF(E27="","",TEXT(MAX(0,D27-E27),"0.0%")&amp;"  a  "&amp;TEXT(MIN(1,D27+E27),"0.0%"))</f>
        <v>14.4%  a  34.0%</v>
      </c>
    </row>
    <row r="28" customFormat="false" ht="15" hidden="false" customHeight="false" outlineLevel="0" collapsed="false">
      <c r="B28" s="27" t="str">
        <f aca="false">Perguntas!G7</f>
        <v>O atendimento</v>
      </c>
      <c r="C28" s="28" t="n">
        <f aca="false">IF(B28="",0,COUNTIF(Respostas!D6:D205,B28))</f>
        <v>1</v>
      </c>
      <c r="D28" s="29" t="n">
        <f aca="false">IF($C$6=0,0,C28/$C$6)</f>
        <v>0.0161290322580645</v>
      </c>
      <c r="E28" s="30" t="n">
        <f aca="false">IF($C$6&lt;=1,"",$C$9*SQRT(D28*(1-D28)/$C$6)*IF(OR($C$7="",$C$7&lt;=$C$6),1,SQRT(($C$7-$C$6)/($C$7-1))))</f>
        <v>0.0288606000834</v>
      </c>
      <c r="F28" s="31" t="str">
        <f aca="false">IF(E28="","",TEXT(MAX(0,D28-E28),"0.0%")&amp;"  a  "&amp;TEXT(MIN(1,D28+E28),"0.0%"))</f>
        <v>0.0%  a  4.5%</v>
      </c>
    </row>
    <row r="29" customFormat="false" ht="15" hidden="false" customHeight="false" outlineLevel="0" collapsed="false">
      <c r="B29" s="27" t="str">
        <f aca="false">Perguntas!H7</f>
        <v>Nada, foi tranquilo</v>
      </c>
      <c r="C29" s="28" t="n">
        <f aca="false">IF(B29="",0,COUNTIF(Respostas!D6:D205,B29))</f>
        <v>9</v>
      </c>
      <c r="D29" s="29" t="n">
        <f aca="false">IF($C$6=0,0,C29/$C$6)</f>
        <v>0.145161290322581</v>
      </c>
      <c r="E29" s="30" t="n">
        <f aca="false">IF($C$6&lt;=1,"",$C$9*SQRT(D29*(1-D29)/$C$6)*IF(OR($C$7="",$C$7&lt;=$C$6),1,SQRT(($C$7-$C$6)/($C$7-1))))</f>
        <v>0.0807048489342974</v>
      </c>
      <c r="F29" s="31" t="str">
        <f aca="false">IF(E29="","",TEXT(MAX(0,D29-E29),"0.0%")&amp;"  a  "&amp;TEXT(MIN(1,D29+E29),"0.0%"))</f>
        <v>6.4%  a  22.6%</v>
      </c>
    </row>
    <row r="30" customFormat="false" ht="15" hidden="false" customHeight="false" outlineLevel="0" collapsed="false">
      <c r="B30" s="32" t="str">
        <f aca="false">"Total de respostas válidas"</f>
        <v>Total de respostas válidas</v>
      </c>
      <c r="C30" s="33" t="n">
        <f aca="false">SUM(C25:C29)</f>
        <v>62</v>
      </c>
      <c r="D30" s="25" t="n">
        <f aca="false">SUM(D25:D29)</f>
        <v>1</v>
      </c>
    </row>
    <row r="32" customFormat="false" ht="21.75" hidden="false" customHeight="true" outlineLevel="0" collapsed="false">
      <c r="B32" s="18" t="s">
        <v>79</v>
      </c>
      <c r="C32" s="18"/>
      <c r="D32" s="18"/>
      <c r="E32" s="18"/>
      <c r="F32" s="18"/>
    </row>
    <row r="33" customFormat="false" ht="25.5" hidden="false" customHeight="true" outlineLevel="0" collapsed="false">
      <c r="B33" s="26" t="str">
        <f aca="false">Perguntas!C8</f>
        <v>Quanto você pagou da última vez?</v>
      </c>
      <c r="C33" s="26"/>
      <c r="D33" s="26"/>
      <c r="E33" s="26"/>
      <c r="F33" s="26"/>
    </row>
    <row r="34" customFormat="false" ht="30" hidden="false" customHeight="true" outlineLevel="0" collapsed="false">
      <c r="B34" s="12" t="s">
        <v>74</v>
      </c>
      <c r="C34" s="12" t="s">
        <v>60</v>
      </c>
      <c r="D34" s="12" t="s">
        <v>75</v>
      </c>
      <c r="E34" s="12" t="s">
        <v>76</v>
      </c>
      <c r="F34" s="12" t="s">
        <v>77</v>
      </c>
    </row>
    <row r="35" customFormat="false" ht="15" hidden="false" customHeight="false" outlineLevel="0" collapsed="false">
      <c r="B35" s="27" t="str">
        <f aca="false">Perguntas!D8</f>
        <v>Até R$ 100</v>
      </c>
      <c r="C35" s="28" t="n">
        <f aca="false">IF(B35="",0,COUNTIF(Respostas!E6:E205,B35))</f>
        <v>11</v>
      </c>
      <c r="D35" s="29" t="n">
        <f aca="false">IF($C$6=0,0,C35/$C$6)</f>
        <v>0.17741935483871</v>
      </c>
      <c r="E35" s="30" t="n">
        <f aca="false">IF($C$6&lt;=1,"",$C$9*SQRT(D35*(1-D35)/$C$6)*IF(OR($C$7="",$C$7&lt;=$C$6),1,SQRT(($C$7-$C$6)/($C$7-1))))</f>
        <v>0.0875229344233566</v>
      </c>
      <c r="F35" s="31" t="str">
        <f aca="false">IF(E35="","",TEXT(MAX(0,D35-E35),"0.0%")&amp;"  a  "&amp;TEXT(MIN(1,D35+E35),"0.0%"))</f>
        <v>9.0%  a  26.5%</v>
      </c>
    </row>
    <row r="36" customFormat="false" ht="15" hidden="false" customHeight="false" outlineLevel="0" collapsed="false">
      <c r="B36" s="27" t="str">
        <f aca="false">Perguntas!E8</f>
        <v>R$ 101 a R$ 300</v>
      </c>
      <c r="C36" s="28" t="n">
        <f aca="false">IF(B36="",0,COUNTIF(Respostas!E6:E205,B36))</f>
        <v>18</v>
      </c>
      <c r="D36" s="29" t="n">
        <f aca="false">IF($C$6=0,0,C36/$C$6)</f>
        <v>0.290322580645161</v>
      </c>
      <c r="E36" s="30" t="n">
        <f aca="false">IF($C$6&lt;=1,"",$C$9*SQRT(D36*(1-D36)/$C$6)*IF(OR($C$7="",$C$7&lt;=$C$6),1,SQRT(($C$7-$C$6)/($C$7-1))))</f>
        <v>0.103992742168074</v>
      </c>
      <c r="F36" s="31" t="str">
        <f aca="false">IF(E36="","",TEXT(MAX(0,D36-E36),"0.0%")&amp;"  a  "&amp;TEXT(MIN(1,D36+E36),"0.0%"))</f>
        <v>18.6%  a  39.4%</v>
      </c>
    </row>
    <row r="37" customFormat="false" ht="15" hidden="false" customHeight="false" outlineLevel="0" collapsed="false">
      <c r="B37" s="27" t="str">
        <f aca="false">Perguntas!F8</f>
        <v>R$ 301 a R$ 600</v>
      </c>
      <c r="C37" s="28" t="n">
        <f aca="false">IF(B37="",0,COUNTIF(Respostas!E6:E205,B37))</f>
        <v>15</v>
      </c>
      <c r="D37" s="29" t="n">
        <f aca="false">IF($C$6=0,0,C37/$C$6)</f>
        <v>0.241935483870968</v>
      </c>
      <c r="E37" s="30" t="n">
        <f aca="false">IF($C$6&lt;=1,"",$C$9*SQRT(D37*(1-D37)/$C$6)*IF(OR($C$7="",$C$7&lt;=$C$6),1,SQRT(($C$7-$C$6)/($C$7-1))))</f>
        <v>0.0981149073086793</v>
      </c>
      <c r="F37" s="31" t="str">
        <f aca="false">IF(E37="","",TEXT(MAX(0,D37-E37),"0.0%")&amp;"  a  "&amp;TEXT(MIN(1,D37+E37),"0.0%"))</f>
        <v>14.4%  a  34.0%</v>
      </c>
    </row>
    <row r="38" customFormat="false" ht="15" hidden="false" customHeight="false" outlineLevel="0" collapsed="false">
      <c r="B38" s="27" t="str">
        <f aca="false">Perguntas!G8</f>
        <v>R$ 601 a R$ 1.000</v>
      </c>
      <c r="C38" s="28" t="n">
        <f aca="false">IF(B38="",0,COUNTIF(Respostas!E6:E205,B38))</f>
        <v>13</v>
      </c>
      <c r="D38" s="29" t="n">
        <f aca="false">IF($C$6=0,0,C38/$C$6)</f>
        <v>0.209677419354839</v>
      </c>
      <c r="E38" s="30" t="n">
        <f aca="false">IF($C$6&lt;=1,"",$C$9*SQRT(D38*(1-D38)/$C$6)*IF(OR($C$7="",$C$7&lt;=$C$6),1,SQRT(($C$7-$C$6)/($C$7-1))))</f>
        <v>0.0932631662642662</v>
      </c>
      <c r="F38" s="31" t="str">
        <f aca="false">IF(E38="","",TEXT(MAX(0,D38-E38),"0.0%")&amp;"  a  "&amp;TEXT(MIN(1,D38+E38),"0.0%"))</f>
        <v>11.6%  a  30.3%</v>
      </c>
    </row>
    <row r="39" customFormat="false" ht="15" hidden="false" customHeight="false" outlineLevel="0" collapsed="false">
      <c r="B39" s="27" t="str">
        <f aca="false">Perguntas!H8</f>
        <v>Mais de R$ 1.000</v>
      </c>
      <c r="C39" s="28" t="n">
        <f aca="false">IF(B39="",0,COUNTIF(Respostas!E6:E205,B39))</f>
        <v>5</v>
      </c>
      <c r="D39" s="29" t="n">
        <f aca="false">IF($C$6=0,0,C39/$C$6)</f>
        <v>0.0806451612903226</v>
      </c>
      <c r="E39" s="30" t="n">
        <f aca="false">IF($C$6&lt;=1,"",$C$9*SQRT(D39*(1-D39)/$C$6)*IF(OR($C$7="",$C$7&lt;=$C$6),1,SQRT(($C$7-$C$6)/($C$7-1))))</f>
        <v>0.0623825135222499</v>
      </c>
      <c r="F39" s="31" t="str">
        <f aca="false">IF(E39="","",TEXT(MAX(0,D39-E39),"0.0%")&amp;"  a  "&amp;TEXT(MIN(1,D39+E39),"0.0%"))</f>
        <v>1.8%  a  14.3%</v>
      </c>
    </row>
    <row r="40" customFormat="false" ht="15" hidden="false" customHeight="false" outlineLevel="0" collapsed="false">
      <c r="B40" s="32" t="str">
        <f aca="false">"Total de respostas válidas"</f>
        <v>Total de respostas válidas</v>
      </c>
      <c r="C40" s="33" t="n">
        <f aca="false">SUM(C35:C39)</f>
        <v>62</v>
      </c>
      <c r="D40" s="25" t="n">
        <f aca="false">SUM(D35:D39)</f>
        <v>1</v>
      </c>
    </row>
    <row r="42" customFormat="false" ht="21.75" hidden="false" customHeight="true" outlineLevel="0" collapsed="false">
      <c r="B42" s="18" t="s">
        <v>80</v>
      </c>
      <c r="C42" s="18"/>
      <c r="D42" s="18"/>
      <c r="E42" s="18"/>
      <c r="F42" s="18"/>
    </row>
    <row r="43" customFormat="false" ht="25.5" hidden="false" customHeight="true" outlineLevel="0" collapsed="false">
      <c r="B43" s="26" t="str">
        <f aca="false">Perguntas!C9</f>
        <v>Com o que você compara o nosso preço?</v>
      </c>
      <c r="C43" s="26"/>
      <c r="D43" s="26"/>
      <c r="E43" s="26"/>
      <c r="F43" s="26"/>
    </row>
    <row r="44" customFormat="false" ht="30" hidden="false" customHeight="true" outlineLevel="0" collapsed="false">
      <c r="B44" s="12" t="s">
        <v>74</v>
      </c>
      <c r="C44" s="12" t="s">
        <v>60</v>
      </c>
      <c r="D44" s="12" t="s">
        <v>75</v>
      </c>
      <c r="E44" s="12" t="s">
        <v>76</v>
      </c>
      <c r="F44" s="12" t="s">
        <v>77</v>
      </c>
    </row>
    <row r="45" customFormat="false" ht="15" hidden="false" customHeight="false" outlineLevel="0" collapsed="false">
      <c r="B45" s="27" t="str">
        <f aca="false">Perguntas!D9</f>
        <v>Concorrente do bairro</v>
      </c>
      <c r="C45" s="28" t="n">
        <f aca="false">IF(B45="",0,COUNTIF(Respostas!F6:F205,B45))</f>
        <v>16</v>
      </c>
      <c r="D45" s="29" t="n">
        <f aca="false">IF($C$6=0,0,C45/$C$6)</f>
        <v>0.258064516129032</v>
      </c>
      <c r="E45" s="30" t="n">
        <f aca="false">IF($C$6&lt;=1,"",$C$9*SQRT(D45*(1-D45)/$C$6)*IF(OR($C$7="",$C$7&lt;=$C$6),1,SQRT(($C$7-$C$6)/($C$7-1))))</f>
        <v>0.100248837821646</v>
      </c>
      <c r="F45" s="31" t="str">
        <f aca="false">IF(E45="","",TEXT(MAX(0,D45-E45),"0.0%")&amp;"  a  "&amp;TEXT(MIN(1,D45+E45),"0.0%"))</f>
        <v>15.8%  a  35.8%</v>
      </c>
    </row>
    <row r="46" customFormat="false" ht="15" hidden="false" customHeight="false" outlineLevel="0" collapsed="false">
      <c r="B46" s="27" t="str">
        <f aca="false">Perguntas!E9</f>
        <v>Loja on-line</v>
      </c>
      <c r="C46" s="28" t="n">
        <f aca="false">IF(B46="",0,COUNTIF(Respostas!F6:F205,B46))</f>
        <v>18</v>
      </c>
      <c r="D46" s="29" t="n">
        <f aca="false">IF($C$6=0,0,C46/$C$6)</f>
        <v>0.290322580645161</v>
      </c>
      <c r="E46" s="30" t="n">
        <f aca="false">IF($C$6&lt;=1,"",$C$9*SQRT(D46*(1-D46)/$C$6)*IF(OR($C$7="",$C$7&lt;=$C$6),1,SQRT(($C$7-$C$6)/($C$7-1))))</f>
        <v>0.103992742168074</v>
      </c>
      <c r="F46" s="31" t="str">
        <f aca="false">IF(E46="","",TEXT(MAX(0,D46-E46),"0.0%")&amp;"  a  "&amp;TEXT(MIN(1,D46+E46),"0.0%"))</f>
        <v>18.6%  a  39.4%</v>
      </c>
    </row>
    <row r="47" customFormat="false" ht="15" hidden="false" customHeight="false" outlineLevel="0" collapsed="false">
      <c r="B47" s="27" t="str">
        <f aca="false">Perguntas!F9</f>
        <v>Fazer por conta própria</v>
      </c>
      <c r="C47" s="28" t="n">
        <f aca="false">IF(B47="",0,COUNTIF(Respostas!F6:F205,B47))</f>
        <v>11</v>
      </c>
      <c r="D47" s="29" t="n">
        <f aca="false">IF($C$6=0,0,C47/$C$6)</f>
        <v>0.17741935483871</v>
      </c>
      <c r="E47" s="30" t="n">
        <f aca="false">IF($C$6&lt;=1,"",$C$9*SQRT(D47*(1-D47)/$C$6)*IF(OR($C$7="",$C$7&lt;=$C$6),1,SQRT(($C$7-$C$6)/($C$7-1))))</f>
        <v>0.0875229344233566</v>
      </c>
      <c r="F47" s="31" t="str">
        <f aca="false">IF(E47="","",TEXT(MAX(0,D47-E47),"0.0%")&amp;"  a  "&amp;TEXT(MIN(1,D47+E47),"0.0%"))</f>
        <v>9.0%  a  26.5%</v>
      </c>
    </row>
    <row r="48" customFormat="false" ht="15" hidden="false" customHeight="false" outlineLevel="0" collapsed="false">
      <c r="B48" s="27" t="str">
        <f aca="false">Perguntas!G9</f>
        <v>Não comparo</v>
      </c>
      <c r="C48" s="28" t="n">
        <f aca="false">IF(B48="",0,COUNTIF(Respostas!F6:F205,B48))</f>
        <v>11</v>
      </c>
      <c r="D48" s="29" t="n">
        <f aca="false">IF($C$6=0,0,C48/$C$6)</f>
        <v>0.17741935483871</v>
      </c>
      <c r="E48" s="30" t="n">
        <f aca="false">IF($C$6&lt;=1,"",$C$9*SQRT(D48*(1-D48)/$C$6)*IF(OR($C$7="",$C$7&lt;=$C$6),1,SQRT(($C$7-$C$6)/($C$7-1))))</f>
        <v>0.0875229344233566</v>
      </c>
      <c r="F48" s="31" t="str">
        <f aca="false">IF(E48="","",TEXT(MAX(0,D48-E48),"0.0%")&amp;"  a  "&amp;TEXT(MIN(1,D48+E48),"0.0%"))</f>
        <v>9.0%  a  26.5%</v>
      </c>
    </row>
    <row r="49" customFormat="false" ht="15" hidden="false" customHeight="false" outlineLevel="0" collapsed="false">
      <c r="B49" s="27" t="str">
        <f aca="false">Perguntas!H9</f>
        <v>Outro</v>
      </c>
      <c r="C49" s="28" t="n">
        <f aca="false">IF(B49="",0,COUNTIF(Respostas!F6:F205,B49))</f>
        <v>6</v>
      </c>
      <c r="D49" s="29" t="n">
        <f aca="false">IF($C$6=0,0,C49/$C$6)</f>
        <v>0.0967741935483871</v>
      </c>
      <c r="E49" s="30" t="n">
        <f aca="false">IF($C$6&lt;=1,"",$C$9*SQRT(D49*(1-D49)/$C$6)*IF(OR($C$7="",$C$7&lt;=$C$6),1,SQRT(($C$7-$C$6)/($C$7-1))))</f>
        <v>0.0677345232084025</v>
      </c>
      <c r="F49" s="31" t="str">
        <f aca="false">IF(E49="","",TEXT(MAX(0,D49-E49),"0.0%")&amp;"  a  "&amp;TEXT(MIN(1,D49+E49),"0.0%"))</f>
        <v>2.9%  a  16.5%</v>
      </c>
    </row>
    <row r="50" customFormat="false" ht="15" hidden="false" customHeight="false" outlineLevel="0" collapsed="false">
      <c r="B50" s="32" t="str">
        <f aca="false">"Total de respostas válidas"</f>
        <v>Total de respostas válidas</v>
      </c>
      <c r="C50" s="33" t="n">
        <f aca="false">SUM(C45:C49)</f>
        <v>62</v>
      </c>
      <c r="D50" s="25" t="n">
        <f aca="false">SUM(D45:D49)</f>
        <v>1</v>
      </c>
    </row>
    <row r="52" customFormat="false" ht="21.75" hidden="false" customHeight="true" outlineLevel="0" collapsed="false">
      <c r="B52" s="18" t="s">
        <v>81</v>
      </c>
      <c r="C52" s="18"/>
      <c r="D52" s="18"/>
      <c r="E52" s="18"/>
      <c r="F52" s="18"/>
    </row>
    <row r="53" customFormat="false" ht="25.5" hidden="false" customHeight="true" outlineLevel="0" collapsed="false">
      <c r="B53" s="26" t="str">
        <f aca="false">Perguntas!C10</f>
        <v>Como você nos conheceu?</v>
      </c>
      <c r="C53" s="26"/>
      <c r="D53" s="26"/>
      <c r="E53" s="26"/>
      <c r="F53" s="26"/>
    </row>
    <row r="54" customFormat="false" ht="30" hidden="false" customHeight="true" outlineLevel="0" collapsed="false">
      <c r="B54" s="12" t="s">
        <v>74</v>
      </c>
      <c r="C54" s="12" t="s">
        <v>60</v>
      </c>
      <c r="D54" s="12" t="s">
        <v>75</v>
      </c>
      <c r="E54" s="12" t="s">
        <v>76</v>
      </c>
      <c r="F54" s="12" t="s">
        <v>77</v>
      </c>
    </row>
    <row r="55" customFormat="false" ht="15" hidden="false" customHeight="false" outlineLevel="0" collapsed="false">
      <c r="B55" s="27" t="str">
        <f aca="false">Perguntas!D10</f>
        <v>Indicação de alguém</v>
      </c>
      <c r="C55" s="28" t="n">
        <f aca="false">IF(B55="",0,COUNTIF(Respostas!G6:G205,B55))</f>
        <v>22</v>
      </c>
      <c r="D55" s="29" t="n">
        <f aca="false">IF($C$6=0,0,C55/$C$6)</f>
        <v>0.354838709677419</v>
      </c>
      <c r="E55" s="30" t="n">
        <f aca="false">IF($C$6&lt;=1,"",$C$9*SQRT(D55*(1-D55)/$C$6)*IF(OR($C$7="",$C$7&lt;=$C$6),1,SQRT(($C$7-$C$6)/($C$7-1))))</f>
        <v>0.109617975125917</v>
      </c>
      <c r="F55" s="31" t="str">
        <f aca="false">IF(E55="","",TEXT(MAX(0,D55-E55),"0.0%")&amp;"  a  "&amp;TEXT(MIN(1,D55+E55),"0.0%"))</f>
        <v>24.5%  a  46.4%</v>
      </c>
    </row>
    <row r="56" customFormat="false" ht="15" hidden="false" customHeight="false" outlineLevel="0" collapsed="false">
      <c r="B56" s="27" t="str">
        <f aca="false">Perguntas!E10</f>
        <v>Busca no Google</v>
      </c>
      <c r="C56" s="28" t="n">
        <f aca="false">IF(B56="",0,COUNTIF(Respostas!G6:G205,B56))</f>
        <v>18</v>
      </c>
      <c r="D56" s="29" t="n">
        <f aca="false">IF($C$6=0,0,C56/$C$6)</f>
        <v>0.290322580645161</v>
      </c>
      <c r="E56" s="30" t="n">
        <f aca="false">IF($C$6&lt;=1,"",$C$9*SQRT(D56*(1-D56)/$C$6)*IF(OR($C$7="",$C$7&lt;=$C$6),1,SQRT(($C$7-$C$6)/($C$7-1))))</f>
        <v>0.103992742168074</v>
      </c>
      <c r="F56" s="31" t="str">
        <f aca="false">IF(E56="","",TEXT(MAX(0,D56-E56),"0.0%")&amp;"  a  "&amp;TEXT(MIN(1,D56+E56),"0.0%"))</f>
        <v>18.6%  a  39.4%</v>
      </c>
    </row>
    <row r="57" customFormat="false" ht="15" hidden="false" customHeight="false" outlineLevel="0" collapsed="false">
      <c r="B57" s="27" t="str">
        <f aca="false">Perguntas!F10</f>
        <v>Rede social</v>
      </c>
      <c r="C57" s="28" t="n">
        <f aca="false">IF(B57="",0,COUNTIF(Respostas!G6:G205,B57))</f>
        <v>13</v>
      </c>
      <c r="D57" s="29" t="n">
        <f aca="false">IF($C$6=0,0,C57/$C$6)</f>
        <v>0.209677419354839</v>
      </c>
      <c r="E57" s="30" t="n">
        <f aca="false">IF($C$6&lt;=1,"",$C$9*SQRT(D57*(1-D57)/$C$6)*IF(OR($C$7="",$C$7&lt;=$C$6),1,SQRT(($C$7-$C$6)/($C$7-1))))</f>
        <v>0.0932631662642662</v>
      </c>
      <c r="F57" s="31" t="str">
        <f aca="false">IF(E57="","",TEXT(MAX(0,D57-E57),"0.0%")&amp;"  a  "&amp;TEXT(MIN(1,D57+E57),"0.0%"))</f>
        <v>11.6%  a  30.3%</v>
      </c>
    </row>
    <row r="58" customFormat="false" ht="15" hidden="false" customHeight="false" outlineLevel="0" collapsed="false">
      <c r="B58" s="27" t="str">
        <f aca="false">Perguntas!G10</f>
        <v>Passei em frente</v>
      </c>
      <c r="C58" s="28" t="n">
        <f aca="false">IF(B58="",0,COUNTIF(Respostas!G6:G205,B58))</f>
        <v>7</v>
      </c>
      <c r="D58" s="29" t="n">
        <f aca="false">IF($C$6=0,0,C58/$C$6)</f>
        <v>0.112903225806452</v>
      </c>
      <c r="E58" s="30" t="n">
        <f aca="false">IF($C$6&lt;=1,"",$C$9*SQRT(D58*(1-D58)/$C$6)*IF(OR($C$7="",$C$7&lt;=$C$6),1,SQRT(($C$7-$C$6)/($C$7-1))))</f>
        <v>0.0725054753514101</v>
      </c>
      <c r="F58" s="31" t="str">
        <f aca="false">IF(E58="","",TEXT(MAX(0,D58-E58),"0.0%")&amp;"  a  "&amp;TEXT(MIN(1,D58+E58),"0.0%"))</f>
        <v>4.0%  a  18.5%</v>
      </c>
    </row>
    <row r="59" customFormat="false" ht="15" hidden="false" customHeight="false" outlineLevel="0" collapsed="false">
      <c r="B59" s="27" t="str">
        <f aca="false">Perguntas!H10</f>
        <v>Outro</v>
      </c>
      <c r="C59" s="28" t="n">
        <f aca="false">IF(B59="",0,COUNTIF(Respostas!G6:G205,B59))</f>
        <v>2</v>
      </c>
      <c r="D59" s="29" t="n">
        <f aca="false">IF($C$6=0,0,C59/$C$6)</f>
        <v>0.032258064516129</v>
      </c>
      <c r="E59" s="30" t="n">
        <f aca="false">IF($C$6&lt;=1,"",$C$9*SQRT(D59*(1-D59)/$C$6)*IF(OR($C$7="",$C$7&lt;=$C$6),1,SQRT(($C$7-$C$6)/($C$7-1))))</f>
        <v>0.0404791199891536</v>
      </c>
      <c r="F59" s="31" t="str">
        <f aca="false">IF(E59="","",TEXT(MAX(0,D59-E59),"0.0%")&amp;"  a  "&amp;TEXT(MIN(1,D59+E59),"0.0%"))</f>
        <v>0.0%  a  7.3%</v>
      </c>
    </row>
    <row r="60" customFormat="false" ht="15" hidden="false" customHeight="false" outlineLevel="0" collapsed="false">
      <c r="B60" s="32" t="str">
        <f aca="false">"Total de respostas válidas"</f>
        <v>Total de respostas válidas</v>
      </c>
      <c r="C60" s="33" t="n">
        <f aca="false">SUM(C55:C59)</f>
        <v>62</v>
      </c>
      <c r="D60" s="25" t="n">
        <f aca="false">SUM(D55:D59)</f>
        <v>1</v>
      </c>
    </row>
    <row r="62" customFormat="false" ht="22.5" hidden="false" customHeight="true" outlineLevel="0" collapsed="false">
      <c r="B62" s="15" t="s">
        <v>82</v>
      </c>
      <c r="C62" s="15"/>
      <c r="D62" s="15"/>
      <c r="E62" s="15"/>
      <c r="F62" s="15"/>
    </row>
    <row r="64" customFormat="false" ht="22.5" hidden="false" customHeight="true" outlineLevel="0" collapsed="false">
      <c r="B64" s="15" t="s">
        <v>83</v>
      </c>
      <c r="C64" s="15"/>
      <c r="D64" s="15"/>
      <c r="E64" s="15"/>
      <c r="F64" s="15"/>
    </row>
  </sheetData>
  <mergeCells count="17">
    <mergeCell ref="B2:F2"/>
    <mergeCell ref="B3:F3"/>
    <mergeCell ref="B5:F5"/>
    <mergeCell ref="D7:F7"/>
    <mergeCell ref="D10:F10"/>
    <mergeCell ref="B12:F12"/>
    <mergeCell ref="B13:F13"/>
    <mergeCell ref="B22:F22"/>
    <mergeCell ref="B23:F23"/>
    <mergeCell ref="B32:F32"/>
    <mergeCell ref="B33:F33"/>
    <mergeCell ref="B42:F42"/>
    <mergeCell ref="B43:F43"/>
    <mergeCell ref="B52:F52"/>
    <mergeCell ref="B53:F53"/>
    <mergeCell ref="B62:F62"/>
    <mergeCell ref="B64:F6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76"/>
    <col collapsed="false" customWidth="true" hidden="false" outlineLevel="0" max="4" min="4" style="0" width="26"/>
    <col collapsed="false" customWidth="true" hidden="false" outlineLevel="0" max="5" min="5" style="0" width="3"/>
  </cols>
  <sheetData>
    <row r="2" customFormat="false" ht="30" hidden="false" customHeight="true" outlineLevel="0" collapsed="false">
      <c r="B2" s="10" t="s">
        <v>84</v>
      </c>
      <c r="C2" s="10"/>
      <c r="D2" s="10"/>
    </row>
    <row r="3" customFormat="false" ht="19.5" hidden="false" customHeight="true" outlineLevel="0" collapsed="false">
      <c r="B3" s="11" t="s">
        <v>85</v>
      </c>
      <c r="C3" s="11"/>
      <c r="D3" s="11"/>
    </row>
    <row r="5" customFormat="false" ht="30" hidden="false" customHeight="true" outlineLevel="0" collapsed="false">
      <c r="B5" s="12" t="s">
        <v>86</v>
      </c>
      <c r="C5" s="12" t="s">
        <v>87</v>
      </c>
      <c r="D5" s="12" t="s">
        <v>88</v>
      </c>
    </row>
    <row r="6" customFormat="false" ht="25.5" hidden="false" customHeight="true" outlineLevel="0" collapsed="false">
      <c r="B6" s="34" t="s">
        <v>89</v>
      </c>
      <c r="C6" s="34" t="s">
        <v>90</v>
      </c>
      <c r="D6" s="34" t="s">
        <v>91</v>
      </c>
    </row>
    <row r="7" customFormat="false" ht="25.5" hidden="false" customHeight="true" outlineLevel="0" collapsed="false">
      <c r="B7" s="34" t="s">
        <v>92</v>
      </c>
      <c r="C7" s="34" t="s">
        <v>93</v>
      </c>
      <c r="D7" s="34" t="s">
        <v>94</v>
      </c>
    </row>
    <row r="8" customFormat="false" ht="25.5" hidden="false" customHeight="true" outlineLevel="0" collapsed="false">
      <c r="B8" s="34" t="s">
        <v>95</v>
      </c>
      <c r="C8" s="34" t="s">
        <v>96</v>
      </c>
      <c r="D8" s="34" t="s">
        <v>97</v>
      </c>
    </row>
    <row r="9" customFormat="false" ht="25.5" hidden="false" customHeight="true" outlineLevel="0" collapsed="false">
      <c r="B9" s="34"/>
      <c r="C9" s="34"/>
      <c r="D9" s="34"/>
    </row>
    <row r="10" customFormat="false" ht="25.5" hidden="false" customHeight="true" outlineLevel="0" collapsed="false">
      <c r="B10" s="34"/>
      <c r="C10" s="34"/>
      <c r="D10" s="34"/>
    </row>
    <row r="11" customFormat="false" ht="25.5" hidden="false" customHeight="true" outlineLevel="0" collapsed="false">
      <c r="B11" s="34"/>
      <c r="C11" s="34"/>
      <c r="D11" s="34"/>
    </row>
    <row r="12" customFormat="false" ht="25.5" hidden="false" customHeight="true" outlineLevel="0" collapsed="false">
      <c r="B12" s="34"/>
      <c r="C12" s="34"/>
      <c r="D12" s="34"/>
    </row>
    <row r="13" customFormat="false" ht="25.5" hidden="false" customHeight="true" outlineLevel="0" collapsed="false">
      <c r="B13" s="34"/>
      <c r="C13" s="34"/>
      <c r="D13" s="34"/>
    </row>
    <row r="14" customFormat="false" ht="25.5" hidden="false" customHeight="true" outlineLevel="0" collapsed="false">
      <c r="B14" s="34"/>
      <c r="C14" s="34"/>
      <c r="D14" s="34"/>
    </row>
    <row r="15" customFormat="false" ht="25.5" hidden="false" customHeight="true" outlineLevel="0" collapsed="false">
      <c r="B15" s="34"/>
      <c r="C15" s="34"/>
      <c r="D15" s="34"/>
    </row>
    <row r="16" customFormat="false" ht="25.5" hidden="false" customHeight="true" outlineLevel="0" collapsed="false">
      <c r="B16" s="34"/>
      <c r="C16" s="34"/>
      <c r="D16" s="34"/>
    </row>
    <row r="17" customFormat="false" ht="25.5" hidden="false" customHeight="true" outlineLevel="0" collapsed="false">
      <c r="B17" s="34"/>
      <c r="C17" s="34"/>
      <c r="D17" s="34"/>
    </row>
    <row r="18" customFormat="false" ht="25.5" hidden="false" customHeight="true" outlineLevel="0" collapsed="false">
      <c r="B18" s="34"/>
      <c r="C18" s="34"/>
      <c r="D18" s="34"/>
    </row>
    <row r="19" customFormat="false" ht="25.5" hidden="false" customHeight="true" outlineLevel="0" collapsed="false">
      <c r="B19" s="34"/>
      <c r="C19" s="34"/>
      <c r="D19" s="34"/>
    </row>
    <row r="20" customFormat="false" ht="25.5" hidden="false" customHeight="true" outlineLevel="0" collapsed="false">
      <c r="B20" s="34"/>
      <c r="C20" s="34"/>
      <c r="D20" s="34"/>
    </row>
    <row r="21" customFormat="false" ht="25.5" hidden="false" customHeight="true" outlineLevel="0" collapsed="false">
      <c r="B21" s="34"/>
      <c r="C21" s="34"/>
      <c r="D21" s="34"/>
    </row>
    <row r="22" customFormat="false" ht="25.5" hidden="false" customHeight="true" outlineLevel="0" collapsed="false">
      <c r="B22" s="34"/>
      <c r="C22" s="34"/>
      <c r="D22" s="34"/>
    </row>
    <row r="23" customFormat="false" ht="25.5" hidden="false" customHeight="true" outlineLevel="0" collapsed="false">
      <c r="B23" s="34"/>
      <c r="C23" s="34"/>
      <c r="D23" s="34"/>
    </row>
    <row r="24" customFormat="false" ht="25.5" hidden="false" customHeight="true" outlineLevel="0" collapsed="false">
      <c r="B24" s="34"/>
      <c r="C24" s="34"/>
      <c r="D24" s="34"/>
    </row>
    <row r="25" customFormat="false" ht="25.5" hidden="false" customHeight="true" outlineLevel="0" collapsed="false">
      <c r="B25" s="34"/>
      <c r="C25" s="34"/>
      <c r="D25" s="34"/>
    </row>
    <row r="26" customFormat="false" ht="25.5" hidden="false" customHeight="true" outlineLevel="0" collapsed="false">
      <c r="B26" s="34"/>
      <c r="C26" s="34"/>
      <c r="D26" s="34"/>
    </row>
    <row r="27" customFormat="false" ht="25.5" hidden="false" customHeight="true" outlineLevel="0" collapsed="false">
      <c r="B27" s="34"/>
      <c r="C27" s="34"/>
      <c r="D27" s="34"/>
    </row>
    <row r="28" customFormat="false" ht="25.5" hidden="false" customHeight="true" outlineLevel="0" collapsed="false">
      <c r="B28" s="34"/>
      <c r="C28" s="34"/>
      <c r="D28" s="34"/>
    </row>
    <row r="29" customFormat="false" ht="25.5" hidden="false" customHeight="true" outlineLevel="0" collapsed="false">
      <c r="B29" s="34"/>
      <c r="C29" s="34"/>
      <c r="D29" s="34"/>
    </row>
    <row r="30" customFormat="false" ht="25.5" hidden="false" customHeight="true" outlineLevel="0" collapsed="false">
      <c r="B30" s="34"/>
      <c r="C30" s="34"/>
      <c r="D30" s="34"/>
    </row>
    <row r="31" customFormat="false" ht="25.5" hidden="false" customHeight="true" outlineLevel="0" collapsed="false">
      <c r="B31" s="34"/>
      <c r="C31" s="34"/>
      <c r="D31" s="34"/>
    </row>
    <row r="32" customFormat="false" ht="25.5" hidden="false" customHeight="true" outlineLevel="0" collapsed="false">
      <c r="B32" s="34"/>
      <c r="C32" s="34"/>
      <c r="D32" s="34"/>
    </row>
    <row r="33" customFormat="false" ht="25.5" hidden="false" customHeight="true" outlineLevel="0" collapsed="false">
      <c r="B33" s="34"/>
      <c r="C33" s="34"/>
      <c r="D33" s="34"/>
    </row>
    <row r="34" customFormat="false" ht="25.5" hidden="false" customHeight="true" outlineLevel="0" collapsed="false">
      <c r="B34" s="34"/>
      <c r="C34" s="34"/>
      <c r="D34" s="34"/>
    </row>
    <row r="35" customFormat="false" ht="25.5" hidden="false" customHeight="true" outlineLevel="0" collapsed="false">
      <c r="B35" s="34"/>
      <c r="C35" s="34"/>
      <c r="D35" s="34"/>
    </row>
    <row r="36" customFormat="false" ht="25.5" hidden="false" customHeight="true" outlineLevel="0" collapsed="false">
      <c r="B36" s="34"/>
      <c r="C36" s="34"/>
      <c r="D36" s="34"/>
    </row>
    <row r="37" customFormat="false" ht="25.5" hidden="false" customHeight="true" outlineLevel="0" collapsed="false">
      <c r="B37" s="34"/>
      <c r="C37" s="34"/>
      <c r="D37" s="34"/>
    </row>
    <row r="38" customFormat="false" ht="25.5" hidden="false" customHeight="true" outlineLevel="0" collapsed="false">
      <c r="B38" s="34"/>
      <c r="C38" s="34"/>
      <c r="D38" s="34"/>
    </row>
    <row r="39" customFormat="false" ht="25.5" hidden="false" customHeight="true" outlineLevel="0" collapsed="false">
      <c r="B39" s="34"/>
      <c r="C39" s="34"/>
      <c r="D39" s="34"/>
    </row>
    <row r="40" customFormat="false" ht="25.5" hidden="false" customHeight="true" outlineLevel="0" collapsed="false">
      <c r="B40" s="34"/>
      <c r="C40" s="34"/>
      <c r="D40" s="34"/>
    </row>
    <row r="41" customFormat="false" ht="25.5" hidden="false" customHeight="true" outlineLevel="0" collapsed="false">
      <c r="B41" s="34"/>
      <c r="C41" s="34"/>
      <c r="D41" s="34"/>
    </row>
    <row r="42" customFormat="false" ht="25.5" hidden="false" customHeight="true" outlineLevel="0" collapsed="false">
      <c r="B42" s="34"/>
      <c r="C42" s="34"/>
      <c r="D42" s="34"/>
    </row>
    <row r="43" customFormat="false" ht="25.5" hidden="false" customHeight="true" outlineLevel="0" collapsed="false">
      <c r="B43" s="34"/>
      <c r="C43" s="34"/>
      <c r="D43" s="34"/>
    </row>
    <row r="44" customFormat="false" ht="25.5" hidden="false" customHeight="true" outlineLevel="0" collapsed="false">
      <c r="B44" s="34"/>
      <c r="C44" s="34"/>
      <c r="D44" s="34"/>
    </row>
    <row r="45" customFormat="false" ht="25.5" hidden="false" customHeight="true" outlineLevel="0" collapsed="false">
      <c r="B45" s="34"/>
      <c r="C45" s="34"/>
      <c r="D45" s="34"/>
    </row>
  </sheetData>
  <mergeCells count="2">
    <mergeCell ref="B2:D2"/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2026-09-29T20:03:10Z</dcterms:created>
  <dc:creator>openpyxl</dc:creator>
  <dc:description/>
  <dc:language>en-US</dc:language>
  <cp:lastModifiedBy/>
  <dcterms:modified xsi:type="dcterms:W3CDTF">2026-09-29T20:03:10Z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